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7680" windowHeight="9120" tabRatio="781" firstSheet="4" activeTab="4"/>
  </bookViews>
  <sheets>
    <sheet name="説明文" sheetId="31" state="hidden" r:id="rId1"/>
    <sheet name="勝敗表（星取り表）" sheetId="26" state="hidden" r:id="rId2"/>
    <sheet name="ワーク（１回戦・結果入力シート）" sheetId="29" state="hidden" r:id="rId3"/>
    <sheet name="ワーク（２回戦・結果入力シート）" sheetId="32" state="hidden" r:id="rId4"/>
    <sheet name="試合結果報告シート" sheetId="41" r:id="rId5"/>
    <sheet name="得点者一覧" sheetId="37" r:id="rId6"/>
    <sheet name="警告一覧表" sheetId="34" r:id="rId7"/>
    <sheet name="退場一覧表" sheetId="36" r:id="rId8"/>
    <sheet name="Sheet1" sheetId="42" r:id="rId9"/>
  </sheets>
  <definedNames>
    <definedName name="_xlnm.Print_Area" localSheetId="2">'ワーク（１回戦・結果入力シート）'!$A$1:$Q$62</definedName>
    <definedName name="_xlnm.Print_Area" localSheetId="3">'ワーク（２回戦・結果入力シート）'!$A$2:$Q$63</definedName>
    <definedName name="_xlnm.Print_Area" localSheetId="6">警告一覧表!$A$1:$G$24</definedName>
    <definedName name="_xlnm.Print_Area" localSheetId="4">試合結果報告シート!$A$1:$K$48</definedName>
    <definedName name="_xlnm.Print_Area" localSheetId="1">'勝敗表（星取り表）'!$A$1:$AW$23</definedName>
    <definedName name="_xlnm.Print_Area" localSheetId="7">退場一覧表!$A$1:$G$25</definedName>
    <definedName name="_xlnm.Print_Area" localSheetId="5">得点者一覧!$A$1:$G$24</definedName>
  </definedNames>
  <calcPr calcId="145621"/>
</workbook>
</file>

<file path=xl/calcChain.xml><?xml version="1.0" encoding="utf-8"?>
<calcChain xmlns="http://schemas.openxmlformats.org/spreadsheetml/2006/main">
  <c r="G1" i="36" l="1"/>
  <c r="G1" i="34"/>
  <c r="G1" i="37"/>
  <c r="A2" i="41" l="1"/>
  <c r="K31" i="41"/>
  <c r="G31" i="41"/>
  <c r="E31" i="41"/>
  <c r="A31" i="41"/>
  <c r="K9" i="41"/>
  <c r="G9" i="41"/>
  <c r="E9" i="41"/>
  <c r="A9" i="41"/>
  <c r="F2" i="37" l="1"/>
  <c r="D2" i="37"/>
  <c r="F1" i="37"/>
  <c r="F2" i="36"/>
  <c r="D2" i="36"/>
  <c r="F1" i="36"/>
  <c r="F2" i="34"/>
  <c r="AL1" i="26"/>
  <c r="F1" i="34"/>
  <c r="D2" i="34"/>
  <c r="B1" i="29"/>
  <c r="A1" i="29"/>
  <c r="BB5" i="26" l="1"/>
  <c r="BB7" i="26"/>
  <c r="BB9" i="26"/>
  <c r="BB11" i="26"/>
  <c r="BB13" i="26"/>
  <c r="BB15" i="26"/>
  <c r="BB17" i="26"/>
  <c r="BB19" i="26"/>
  <c r="BB21" i="26"/>
  <c r="BB3" i="26"/>
  <c r="Q2" i="32"/>
  <c r="G2" i="32"/>
  <c r="B2" i="32"/>
  <c r="A2" i="32"/>
  <c r="G1" i="29"/>
  <c r="Q61" i="32"/>
  <c r="AO20" i="26" s="1"/>
  <c r="AI22" i="26" s="1"/>
  <c r="AH22" i="26" s="1"/>
  <c r="M61" i="32"/>
  <c r="AM20" i="26" s="1"/>
  <c r="AK22" i="26" s="1"/>
  <c r="K61" i="32"/>
  <c r="AO10" i="26" s="1"/>
  <c r="O22" i="26" s="1"/>
  <c r="N22" i="26" s="1"/>
  <c r="G61" i="32"/>
  <c r="AM10" i="26" s="1"/>
  <c r="AL10" i="26" s="1"/>
  <c r="E61" i="32"/>
  <c r="AG6" i="26" s="1"/>
  <c r="G18" i="26" s="1"/>
  <c r="F18" i="26" s="1"/>
  <c r="A61" i="32"/>
  <c r="AE6" i="26" s="1"/>
  <c r="Q60" i="32"/>
  <c r="M60" i="32"/>
  <c r="K60" i="32"/>
  <c r="G60" i="32"/>
  <c r="E60" i="32"/>
  <c r="A60" i="32"/>
  <c r="Q57" i="32"/>
  <c r="AO18" i="26" s="1"/>
  <c r="AE22" i="26" s="1"/>
  <c r="AD22" i="26" s="1"/>
  <c r="M57" i="32"/>
  <c r="AM18" i="26" s="1"/>
  <c r="AG22" i="26" s="1"/>
  <c r="K57" i="32"/>
  <c r="AK10" i="26" s="1"/>
  <c r="O20" i="26" s="1"/>
  <c r="G57" i="32"/>
  <c r="AI10" i="26" s="1"/>
  <c r="E57" i="32"/>
  <c r="AC6" i="26" s="1"/>
  <c r="G16" i="26" s="1"/>
  <c r="F16" i="26" s="1"/>
  <c r="A57" i="32"/>
  <c r="AA6" i="26" s="1"/>
  <c r="I16" i="26" s="1"/>
  <c r="Q56" i="32"/>
  <c r="M56" i="32"/>
  <c r="K56" i="32"/>
  <c r="G56" i="32"/>
  <c r="E56" i="32"/>
  <c r="A56" i="32"/>
  <c r="Q53" i="32"/>
  <c r="AK18" i="26" s="1"/>
  <c r="AE20" i="26" s="1"/>
  <c r="AD20" i="26" s="1"/>
  <c r="M53" i="32"/>
  <c r="AI18" i="26" s="1"/>
  <c r="AH18" i="26" s="1"/>
  <c r="K53" i="32"/>
  <c r="AG10" i="26" s="1"/>
  <c r="O18" i="26" s="1"/>
  <c r="G53" i="32"/>
  <c r="AE10" i="26" s="1"/>
  <c r="AD10" i="26" s="1"/>
  <c r="E53" i="32"/>
  <c r="Y6" i="26" s="1"/>
  <c r="G14" i="26" s="1"/>
  <c r="F14" i="26" s="1"/>
  <c r="A53" i="32"/>
  <c r="W6" i="26" s="1"/>
  <c r="I14" i="26" s="1"/>
  <c r="Q52" i="32"/>
  <c r="M52" i="32"/>
  <c r="K52" i="32"/>
  <c r="G52" i="32"/>
  <c r="E52" i="32"/>
  <c r="A52" i="32"/>
  <c r="Q49" i="32"/>
  <c r="AO16" i="26" s="1"/>
  <c r="AA22" i="26" s="1"/>
  <c r="Z22" i="26" s="1"/>
  <c r="M49" i="32"/>
  <c r="AM16" i="26" s="1"/>
  <c r="AL16" i="26" s="1"/>
  <c r="K49" i="32"/>
  <c r="AC10" i="26" s="1"/>
  <c r="G49" i="32"/>
  <c r="AA10" i="26" s="1"/>
  <c r="Z10" i="26" s="1"/>
  <c r="E49" i="32"/>
  <c r="U6" i="26" s="1"/>
  <c r="A49" i="32"/>
  <c r="S6" i="26" s="1"/>
  <c r="I12" i="26" s="1"/>
  <c r="Q48" i="32"/>
  <c r="M48" i="32"/>
  <c r="K48" i="32"/>
  <c r="G48" i="32"/>
  <c r="E48" i="32"/>
  <c r="A48" i="32"/>
  <c r="Q45" i="32"/>
  <c r="AK16" i="26" s="1"/>
  <c r="AA20" i="26" s="1"/>
  <c r="Z20" i="26" s="1"/>
  <c r="M45" i="32"/>
  <c r="AI16" i="26"/>
  <c r="AC20" i="26" s="1"/>
  <c r="K45" i="32"/>
  <c r="Y10" i="26" s="1"/>
  <c r="G45" i="32"/>
  <c r="W10" i="26" s="1"/>
  <c r="V10" i="26" s="1"/>
  <c r="E45" i="32"/>
  <c r="Q6" i="26" s="1"/>
  <c r="A45" i="32"/>
  <c r="O6" i="26" s="1"/>
  <c r="I10" i="26" s="1"/>
  <c r="Q44" i="32"/>
  <c r="M44" i="32"/>
  <c r="K44" i="32"/>
  <c r="G44" i="32"/>
  <c r="E44" i="32"/>
  <c r="A44" i="32"/>
  <c r="Q41" i="32"/>
  <c r="AG16" i="26" s="1"/>
  <c r="M41" i="32"/>
  <c r="AE16" i="26" s="1"/>
  <c r="AD16" i="26" s="1"/>
  <c r="K41" i="32"/>
  <c r="U10" i="26" s="1"/>
  <c r="G41" i="32"/>
  <c r="S10" i="26" s="1"/>
  <c r="R10" i="26" s="1"/>
  <c r="E41" i="32"/>
  <c r="M6" i="26" s="1"/>
  <c r="A41" i="32"/>
  <c r="K6" i="26" s="1"/>
  <c r="J6" i="26" s="1"/>
  <c r="Q40" i="32"/>
  <c r="M40" i="32"/>
  <c r="K40" i="32"/>
  <c r="G40" i="32"/>
  <c r="E40" i="32"/>
  <c r="A40" i="32"/>
  <c r="Q37" i="32"/>
  <c r="AO14" i="26" s="1"/>
  <c r="W22" i="26" s="1"/>
  <c r="V22" i="26" s="1"/>
  <c r="M37" i="32"/>
  <c r="AM14" i="26" s="1"/>
  <c r="AL14" i="26" s="1"/>
  <c r="K37" i="32"/>
  <c r="AO8" i="26" s="1"/>
  <c r="K22" i="26" s="1"/>
  <c r="J22" i="26" s="1"/>
  <c r="G37" i="32"/>
  <c r="AM8" i="26" s="1"/>
  <c r="M22" i="26" s="1"/>
  <c r="E37" i="32"/>
  <c r="AO4" i="26" s="1"/>
  <c r="C22" i="26" s="1"/>
  <c r="B22" i="26" s="1"/>
  <c r="A37" i="32"/>
  <c r="AM4" i="26" s="1"/>
  <c r="AL4" i="26" s="1"/>
  <c r="Q36" i="32"/>
  <c r="M36" i="32"/>
  <c r="K36" i="32"/>
  <c r="G36" i="32"/>
  <c r="E36" i="32"/>
  <c r="A36" i="32"/>
  <c r="Q33" i="32"/>
  <c r="AK14" i="26"/>
  <c r="W20" i="26" s="1"/>
  <c r="V20" i="26" s="1"/>
  <c r="M33" i="32"/>
  <c r="AI14" i="26" s="1"/>
  <c r="K33" i="32"/>
  <c r="AK8" i="26" s="1"/>
  <c r="K20" i="26" s="1"/>
  <c r="J20" i="26" s="1"/>
  <c r="G33" i="32"/>
  <c r="AI8" i="26" s="1"/>
  <c r="AH8" i="26" s="1"/>
  <c r="E33" i="32"/>
  <c r="AK4" i="26" s="1"/>
  <c r="C20" i="26" s="1"/>
  <c r="B20" i="26" s="1"/>
  <c r="A33" i="32"/>
  <c r="AI4" i="26" s="1"/>
  <c r="AH4" i="26" s="1"/>
  <c r="Q32" i="32"/>
  <c r="M32" i="32"/>
  <c r="K32" i="32"/>
  <c r="G32" i="32"/>
  <c r="E32" i="32"/>
  <c r="A32" i="32"/>
  <c r="Q29" i="32"/>
  <c r="AG14" i="26" s="1"/>
  <c r="W18" i="26" s="1"/>
  <c r="V18" i="26" s="1"/>
  <c r="M29" i="32"/>
  <c r="AE14" i="26"/>
  <c r="Y18" i="26" s="1"/>
  <c r="K29" i="32"/>
  <c r="AG8" i="26" s="1"/>
  <c r="K18" i="26" s="1"/>
  <c r="J18" i="26" s="1"/>
  <c r="G29" i="32"/>
  <c r="AE8" i="26" s="1"/>
  <c r="E29" i="32"/>
  <c r="AG4" i="26" s="1"/>
  <c r="C18" i="26" s="1"/>
  <c r="B18" i="26" s="1"/>
  <c r="A29" i="32"/>
  <c r="AE4" i="26" s="1"/>
  <c r="Q28" i="32"/>
  <c r="M28" i="32"/>
  <c r="K28" i="32"/>
  <c r="G28" i="32"/>
  <c r="E28" i="32"/>
  <c r="A28" i="32"/>
  <c r="Q25" i="32"/>
  <c r="AC14" i="26" s="1"/>
  <c r="W16" i="26" s="1"/>
  <c r="V16" i="26" s="1"/>
  <c r="M25" i="32"/>
  <c r="AA14" i="26" s="1"/>
  <c r="K25" i="32"/>
  <c r="AC8" i="26" s="1"/>
  <c r="K16" i="26" s="1"/>
  <c r="G25" i="32"/>
  <c r="AA8" i="26" s="1"/>
  <c r="E25" i="32"/>
  <c r="AC4" i="26" s="1"/>
  <c r="C16" i="26" s="1"/>
  <c r="B16" i="26" s="1"/>
  <c r="A25" i="32"/>
  <c r="AA4" i="26" s="1"/>
  <c r="E16" i="26" s="1"/>
  <c r="Q24" i="32"/>
  <c r="M24" i="32"/>
  <c r="K24" i="32"/>
  <c r="G24" i="32"/>
  <c r="E24" i="32"/>
  <c r="A24" i="32"/>
  <c r="Q21" i="32"/>
  <c r="AO12" i="26" s="1"/>
  <c r="S22" i="26" s="1"/>
  <c r="R22" i="26" s="1"/>
  <c r="M21" i="32"/>
  <c r="AM12" i="26" s="1"/>
  <c r="K21" i="32"/>
  <c r="Y8" i="26" s="1"/>
  <c r="K14" i="26" s="1"/>
  <c r="G21" i="32"/>
  <c r="W8" i="26" s="1"/>
  <c r="E21" i="32"/>
  <c r="Y4" i="26" s="1"/>
  <c r="C14" i="26" s="1"/>
  <c r="B14" i="26" s="1"/>
  <c r="A21" i="32"/>
  <c r="W4" i="26" s="1"/>
  <c r="Q20" i="32"/>
  <c r="M20" i="32"/>
  <c r="K20" i="32"/>
  <c r="G20" i="32"/>
  <c r="E20" i="32"/>
  <c r="A20" i="32"/>
  <c r="Q17" i="32"/>
  <c r="AK12" i="26" s="1"/>
  <c r="S20" i="26" s="1"/>
  <c r="R20" i="26" s="1"/>
  <c r="M17" i="32"/>
  <c r="AI12" i="26" s="1"/>
  <c r="AH12" i="26" s="1"/>
  <c r="K17" i="32"/>
  <c r="U8" i="26" s="1"/>
  <c r="K12" i="26" s="1"/>
  <c r="J12" i="26" s="1"/>
  <c r="G17" i="32"/>
  <c r="S8" i="26" s="1"/>
  <c r="E17" i="32"/>
  <c r="U4" i="26" s="1"/>
  <c r="A17" i="32"/>
  <c r="S4" i="26" s="1"/>
  <c r="R4" i="26" s="1"/>
  <c r="Q16" i="32"/>
  <c r="M16" i="32"/>
  <c r="K16" i="32"/>
  <c r="G16" i="32"/>
  <c r="E16" i="32"/>
  <c r="A16" i="32"/>
  <c r="Q13" i="32"/>
  <c r="AG12" i="26" s="1"/>
  <c r="M13" i="32"/>
  <c r="AE12" i="26" s="1"/>
  <c r="U18" i="26" s="1"/>
  <c r="K13" i="32"/>
  <c r="Q8" i="26" s="1"/>
  <c r="G13" i="32"/>
  <c r="O8" i="26" s="1"/>
  <c r="M10" i="26" s="1"/>
  <c r="E13" i="32"/>
  <c r="Q4" i="26" s="1"/>
  <c r="A13" i="32"/>
  <c r="O4" i="26" s="1"/>
  <c r="E10" i="26" s="1"/>
  <c r="Q12" i="32"/>
  <c r="M12" i="32"/>
  <c r="K12" i="32"/>
  <c r="G12" i="32"/>
  <c r="E12" i="32"/>
  <c r="A12" i="32"/>
  <c r="Q9" i="32"/>
  <c r="AC12" i="26" s="1"/>
  <c r="M9" i="32"/>
  <c r="AA12" i="26" s="1"/>
  <c r="Z12" i="26" s="1"/>
  <c r="K9" i="32"/>
  <c r="AO6" i="26" s="1"/>
  <c r="G22" i="26" s="1"/>
  <c r="F22" i="26" s="1"/>
  <c r="G9" i="32"/>
  <c r="AM6" i="26" s="1"/>
  <c r="I22" i="26" s="1"/>
  <c r="E9" i="32"/>
  <c r="M4" i="26" s="1"/>
  <c r="C8" i="26" s="1"/>
  <c r="B8" i="26" s="1"/>
  <c r="A9" i="32"/>
  <c r="K4" i="26" s="1"/>
  <c r="Q8" i="32"/>
  <c r="M8" i="32"/>
  <c r="K8" i="32"/>
  <c r="G8" i="32"/>
  <c r="E8" i="32"/>
  <c r="A8" i="32"/>
  <c r="Q5" i="32"/>
  <c r="Y12" i="26" s="1"/>
  <c r="S14" i="26" s="1"/>
  <c r="R14" i="26" s="1"/>
  <c r="M5" i="32"/>
  <c r="W12" i="26"/>
  <c r="U14" i="26" s="1"/>
  <c r="K5" i="32"/>
  <c r="AK6" i="26"/>
  <c r="G20" i="26" s="1"/>
  <c r="F20" i="26" s="1"/>
  <c r="G5" i="32"/>
  <c r="AI6" i="26"/>
  <c r="I20" i="26" s="1"/>
  <c r="E5" i="32"/>
  <c r="I4" i="26" s="1"/>
  <c r="A5" i="32"/>
  <c r="G4" i="26" s="1"/>
  <c r="E6" i="26" s="1"/>
  <c r="Q4" i="32"/>
  <c r="M4" i="32"/>
  <c r="K4" i="32"/>
  <c r="G4" i="32"/>
  <c r="E4" i="32"/>
  <c r="A4" i="32"/>
  <c r="Q1" i="29"/>
  <c r="AR23" i="26"/>
  <c r="B2" i="26"/>
  <c r="F2" i="26"/>
  <c r="J2" i="26"/>
  <c r="N2" i="26"/>
  <c r="R2" i="26"/>
  <c r="V2" i="26"/>
  <c r="Z2" i="26"/>
  <c r="AD2" i="26"/>
  <c r="AH2" i="26"/>
  <c r="AL2" i="26"/>
  <c r="A3" i="29"/>
  <c r="E3" i="29"/>
  <c r="G3" i="29"/>
  <c r="K3" i="29"/>
  <c r="M3" i="29"/>
  <c r="Q3" i="29"/>
  <c r="A4" i="29"/>
  <c r="G3" i="26" s="1"/>
  <c r="E4" i="29"/>
  <c r="I3" i="26" s="1"/>
  <c r="C5" i="26" s="1"/>
  <c r="B5" i="26" s="1"/>
  <c r="G4" i="29"/>
  <c r="AI5" i="26" s="1"/>
  <c r="K4" i="29"/>
  <c r="AK5" i="26" s="1"/>
  <c r="M4" i="29"/>
  <c r="W11" i="26" s="1"/>
  <c r="Q4" i="29"/>
  <c r="Y11" i="26" s="1"/>
  <c r="S13" i="26" s="1"/>
  <c r="R13" i="26" s="1"/>
  <c r="A7" i="29"/>
  <c r="E7" i="29"/>
  <c r="G7" i="29"/>
  <c r="K7" i="29"/>
  <c r="M7" i="29"/>
  <c r="Q7" i="29"/>
  <c r="A8" i="29"/>
  <c r="K3" i="26"/>
  <c r="E7" i="26" s="1"/>
  <c r="E8" i="29"/>
  <c r="M3" i="26" s="1"/>
  <c r="G8" i="29"/>
  <c r="AM5" i="26" s="1"/>
  <c r="I21" i="26" s="1"/>
  <c r="K8" i="29"/>
  <c r="AO5" i="26" s="1"/>
  <c r="G21" i="26" s="1"/>
  <c r="F21" i="26" s="1"/>
  <c r="M8" i="29"/>
  <c r="AA11" i="26" s="1"/>
  <c r="Q8" i="29"/>
  <c r="AC11" i="26" s="1"/>
  <c r="S15" i="26" s="1"/>
  <c r="R15" i="26" s="1"/>
  <c r="A11" i="29"/>
  <c r="E11" i="29"/>
  <c r="G11" i="29"/>
  <c r="K11" i="29"/>
  <c r="M11" i="29"/>
  <c r="Q11" i="29"/>
  <c r="A12" i="29"/>
  <c r="O3" i="26" s="1"/>
  <c r="E12" i="29"/>
  <c r="Q3" i="26" s="1"/>
  <c r="C9" i="26" s="1"/>
  <c r="G12" i="29"/>
  <c r="O7" i="26" s="1"/>
  <c r="M9" i="26" s="1"/>
  <c r="K12" i="29"/>
  <c r="Q7" i="26" s="1"/>
  <c r="M12" i="29"/>
  <c r="AE11" i="26" s="1"/>
  <c r="AD11" i="26" s="1"/>
  <c r="Q12" i="29"/>
  <c r="AG11" i="26" s="1"/>
  <c r="S17" i="26" s="1"/>
  <c r="A15" i="29"/>
  <c r="E15" i="29"/>
  <c r="G15" i="29"/>
  <c r="K15" i="29"/>
  <c r="M15" i="29"/>
  <c r="Q15" i="29"/>
  <c r="A16" i="29"/>
  <c r="S3" i="26" s="1"/>
  <c r="E16" i="29"/>
  <c r="U3" i="26" s="1"/>
  <c r="C11" i="26" s="1"/>
  <c r="G16" i="29"/>
  <c r="S7" i="26" s="1"/>
  <c r="K16" i="29"/>
  <c r="U7" i="26" s="1"/>
  <c r="K11" i="26" s="1"/>
  <c r="M16" i="29"/>
  <c r="AI11" i="26" s="1"/>
  <c r="U19" i="26" s="1"/>
  <c r="Q16" i="29"/>
  <c r="AK11" i="26"/>
  <c r="S19" i="26" s="1"/>
  <c r="R19" i="26" s="1"/>
  <c r="A19" i="29"/>
  <c r="E19" i="29"/>
  <c r="G19" i="29"/>
  <c r="K19" i="29"/>
  <c r="M19" i="29"/>
  <c r="Q19" i="29"/>
  <c r="A20" i="29"/>
  <c r="W3" i="26"/>
  <c r="V3" i="26" s="1"/>
  <c r="E20" i="29"/>
  <c r="Y3" i="26"/>
  <c r="C13" i="26" s="1"/>
  <c r="B13" i="26" s="1"/>
  <c r="G20" i="29"/>
  <c r="W7" i="26" s="1"/>
  <c r="K20" i="29"/>
  <c r="Y7" i="26" s="1"/>
  <c r="K13" i="26" s="1"/>
  <c r="J13" i="26" s="1"/>
  <c r="M20" i="29"/>
  <c r="AM11" i="26" s="1"/>
  <c r="AL11" i="26" s="1"/>
  <c r="Q20" i="29"/>
  <c r="AO11" i="26" s="1"/>
  <c r="S21" i="26" s="1"/>
  <c r="R21" i="26" s="1"/>
  <c r="A23" i="29"/>
  <c r="E23" i="29"/>
  <c r="G23" i="29"/>
  <c r="K23" i="29"/>
  <c r="M23" i="29"/>
  <c r="Q23" i="29"/>
  <c r="A24" i="29"/>
  <c r="AA3" i="26" s="1"/>
  <c r="E24" i="29"/>
  <c r="AC3" i="26" s="1"/>
  <c r="C15" i="26" s="1"/>
  <c r="G24" i="29"/>
  <c r="AA7" i="26" s="1"/>
  <c r="M15" i="26" s="1"/>
  <c r="K24" i="29"/>
  <c r="AC7" i="26" s="1"/>
  <c r="K15" i="26" s="1"/>
  <c r="J15" i="26" s="1"/>
  <c r="M24" i="29"/>
  <c r="AA13" i="26" s="1"/>
  <c r="Y15" i="26" s="1"/>
  <c r="Q24" i="29"/>
  <c r="AC13" i="26" s="1"/>
  <c r="A27" i="29"/>
  <c r="E27" i="29"/>
  <c r="G27" i="29"/>
  <c r="K27" i="29"/>
  <c r="M27" i="29"/>
  <c r="Q27" i="29"/>
  <c r="A28" i="29"/>
  <c r="AE3" i="26" s="1"/>
  <c r="E17" i="26" s="1"/>
  <c r="E28" i="29"/>
  <c r="AG3" i="26" s="1"/>
  <c r="C17" i="26" s="1"/>
  <c r="B17" i="26" s="1"/>
  <c r="G28" i="29"/>
  <c r="AE7" i="26" s="1"/>
  <c r="M17" i="26" s="1"/>
  <c r="K28" i="29"/>
  <c r="AG7" i="26" s="1"/>
  <c r="K17" i="26" s="1"/>
  <c r="M28" i="29"/>
  <c r="AE13" i="26" s="1"/>
  <c r="Q28" i="29"/>
  <c r="AG13" i="26" s="1"/>
  <c r="W17" i="26" s="1"/>
  <c r="A31" i="29"/>
  <c r="E31" i="29"/>
  <c r="G31" i="29"/>
  <c r="K31" i="29"/>
  <c r="M31" i="29"/>
  <c r="Q31" i="29"/>
  <c r="A32" i="29"/>
  <c r="AI3" i="26" s="1"/>
  <c r="E32" i="29"/>
  <c r="AK3" i="26" s="1"/>
  <c r="C19" i="26" s="1"/>
  <c r="B19" i="26" s="1"/>
  <c r="G32" i="29"/>
  <c r="AI7" i="26" s="1"/>
  <c r="AH7" i="26" s="1"/>
  <c r="K32" i="29"/>
  <c r="AK7" i="26" s="1"/>
  <c r="K19" i="26" s="1"/>
  <c r="J19" i="26" s="1"/>
  <c r="M32" i="29"/>
  <c r="AI13" i="26" s="1"/>
  <c r="AH13" i="26" s="1"/>
  <c r="Q32" i="29"/>
  <c r="AK13" i="26" s="1"/>
  <c r="W19" i="26" s="1"/>
  <c r="V19" i="26" s="1"/>
  <c r="A35" i="29"/>
  <c r="E35" i="29"/>
  <c r="G35" i="29"/>
  <c r="K35" i="29"/>
  <c r="M35" i="29"/>
  <c r="Q35" i="29"/>
  <c r="A36" i="29"/>
  <c r="AM3" i="26" s="1"/>
  <c r="AL3" i="26" s="1"/>
  <c r="E36" i="29"/>
  <c r="AO3" i="26"/>
  <c r="C21" i="26" s="1"/>
  <c r="B21" i="26" s="1"/>
  <c r="G36" i="29"/>
  <c r="AM7" i="26" s="1"/>
  <c r="M21" i="26" s="1"/>
  <c r="K36" i="29"/>
  <c r="AO7" i="26" s="1"/>
  <c r="K21" i="26" s="1"/>
  <c r="J21" i="26" s="1"/>
  <c r="M36" i="29"/>
  <c r="AM13" i="26" s="1"/>
  <c r="Y21" i="26" s="1"/>
  <c r="Q36" i="29"/>
  <c r="AO13" i="26" s="1"/>
  <c r="W21" i="26" s="1"/>
  <c r="V21" i="26" s="1"/>
  <c r="A39" i="29"/>
  <c r="E39" i="29"/>
  <c r="G39" i="29"/>
  <c r="K39" i="29"/>
  <c r="M39" i="29"/>
  <c r="Q39" i="29"/>
  <c r="A40" i="29"/>
  <c r="K5" i="26" s="1"/>
  <c r="E40" i="29"/>
  <c r="M5" i="26" s="1"/>
  <c r="G7" i="26" s="1"/>
  <c r="G40" i="29"/>
  <c r="S9" i="26" s="1"/>
  <c r="Q11" i="26" s="1"/>
  <c r="K40" i="29"/>
  <c r="U9" i="26" s="1"/>
  <c r="O11" i="26" s="1"/>
  <c r="M40" i="29"/>
  <c r="AE15" i="26" s="1"/>
  <c r="AC17" i="26" s="1"/>
  <c r="Q40" i="29"/>
  <c r="AG15" i="26" s="1"/>
  <c r="AA17" i="26" s="1"/>
  <c r="Z17" i="26" s="1"/>
  <c r="A43" i="29"/>
  <c r="E43" i="29"/>
  <c r="G43" i="29"/>
  <c r="K43" i="29"/>
  <c r="M43" i="29"/>
  <c r="Q43" i="29"/>
  <c r="A44" i="29"/>
  <c r="O5" i="26" s="1"/>
  <c r="E44" i="29"/>
  <c r="Q5" i="26" s="1"/>
  <c r="G9" i="26" s="1"/>
  <c r="G44" i="29"/>
  <c r="W9" i="26" s="1"/>
  <c r="Q13" i="26" s="1"/>
  <c r="K44" i="29"/>
  <c r="Y9" i="26" s="1"/>
  <c r="O13" i="26" s="1"/>
  <c r="M44" i="29"/>
  <c r="AI15" i="26" s="1"/>
  <c r="Q44" i="29"/>
  <c r="AK15" i="26" s="1"/>
  <c r="AA19" i="26" s="1"/>
  <c r="Z19" i="26" s="1"/>
  <c r="A47" i="29"/>
  <c r="E47" i="29"/>
  <c r="G47" i="29"/>
  <c r="K47" i="29"/>
  <c r="M47" i="29"/>
  <c r="Q47" i="29"/>
  <c r="A48" i="29"/>
  <c r="S5" i="26" s="1"/>
  <c r="I11" i="26" s="1"/>
  <c r="E48" i="29"/>
  <c r="U5" i="26" s="1"/>
  <c r="G11" i="26" s="1"/>
  <c r="F11" i="26" s="1"/>
  <c r="G48" i="29"/>
  <c r="AA9" i="26" s="1"/>
  <c r="Q15" i="26" s="1"/>
  <c r="K48" i="29"/>
  <c r="AC9" i="26" s="1"/>
  <c r="O15" i="26" s="1"/>
  <c r="M48" i="29"/>
  <c r="AM15" i="26" s="1"/>
  <c r="AC21" i="26" s="1"/>
  <c r="Q48" i="29"/>
  <c r="AO15" i="26" s="1"/>
  <c r="AA21" i="26" s="1"/>
  <c r="Z21" i="26" s="1"/>
  <c r="A51" i="29"/>
  <c r="E51" i="29"/>
  <c r="G51" i="29"/>
  <c r="K51" i="29"/>
  <c r="M51" i="29"/>
  <c r="Q51" i="29"/>
  <c r="A52" i="29"/>
  <c r="W5" i="26" s="1"/>
  <c r="E52" i="29"/>
  <c r="Y5" i="26" s="1"/>
  <c r="G13" i="26" s="1"/>
  <c r="F13" i="26" s="1"/>
  <c r="G52" i="29"/>
  <c r="AE9" i="26" s="1"/>
  <c r="K52" i="29"/>
  <c r="AG9" i="26" s="1"/>
  <c r="O17" i="26" s="1"/>
  <c r="M52" i="29"/>
  <c r="AI17" i="26" s="1"/>
  <c r="AH17" i="26" s="1"/>
  <c r="Q52" i="29"/>
  <c r="AK17" i="26" s="1"/>
  <c r="AE19" i="26" s="1"/>
  <c r="AD19" i="26" s="1"/>
  <c r="A55" i="29"/>
  <c r="E55" i="29"/>
  <c r="G55" i="29"/>
  <c r="K55" i="29"/>
  <c r="M55" i="29"/>
  <c r="Q55" i="29"/>
  <c r="A56" i="29"/>
  <c r="AA5" i="26" s="1"/>
  <c r="I15" i="26" s="1"/>
  <c r="E56" i="29"/>
  <c r="AC5" i="26" s="1"/>
  <c r="G56" i="29"/>
  <c r="AI9" i="26"/>
  <c r="Q19" i="26" s="1"/>
  <c r="K56" i="29"/>
  <c r="AK9" i="26" s="1"/>
  <c r="O19" i="26" s="1"/>
  <c r="M56" i="29"/>
  <c r="AM17" i="26" s="1"/>
  <c r="Q56" i="29"/>
  <c r="AO17" i="26"/>
  <c r="AE21" i="26" s="1"/>
  <c r="AD21" i="26" s="1"/>
  <c r="A59" i="29"/>
  <c r="E59" i="29"/>
  <c r="G59" i="29"/>
  <c r="K59" i="29"/>
  <c r="M59" i="29"/>
  <c r="Q59" i="29"/>
  <c r="A60" i="29"/>
  <c r="AE5" i="26" s="1"/>
  <c r="I17" i="26" s="1"/>
  <c r="E60" i="29"/>
  <c r="AG5" i="26" s="1"/>
  <c r="G60" i="29"/>
  <c r="AM9" i="26" s="1"/>
  <c r="K60" i="29"/>
  <c r="AO9" i="26" s="1"/>
  <c r="O21" i="26" s="1"/>
  <c r="M60" i="29"/>
  <c r="AM19" i="26"/>
  <c r="AL19" i="26" s="1"/>
  <c r="Q60" i="29"/>
  <c r="AO19" i="26" s="1"/>
  <c r="AI21" i="26" s="1"/>
  <c r="AH21" i="26" s="1"/>
  <c r="C16" i="31"/>
  <c r="G16" i="31"/>
  <c r="AD7" i="26"/>
  <c r="K9" i="26"/>
  <c r="J9" i="26" s="1"/>
  <c r="U20" i="26"/>
  <c r="U13" i="26"/>
  <c r="E20" i="26"/>
  <c r="E14" i="26"/>
  <c r="I18" i="26"/>
  <c r="N20" i="26"/>
  <c r="G19" i="26"/>
  <c r="F19" i="26" s="1"/>
  <c r="U21" i="26"/>
  <c r="E13" i="26"/>
  <c r="M19" i="26"/>
  <c r="U17" i="26"/>
  <c r="AL8" i="26"/>
  <c r="AL18" i="26"/>
  <c r="AL20" i="26"/>
  <c r="V11" i="26"/>
  <c r="Z7" i="26"/>
  <c r="AL6" i="26"/>
  <c r="V7" i="26"/>
  <c r="M13" i="26"/>
  <c r="G10" i="26"/>
  <c r="F10" i="26" s="1"/>
  <c r="O16" i="26"/>
  <c r="N16" i="26" s="1"/>
  <c r="K10" i="26"/>
  <c r="N8" i="26"/>
  <c r="R5" i="26"/>
  <c r="W15" i="26"/>
  <c r="V15" i="26" s="1"/>
  <c r="AD15" i="26"/>
  <c r="E5" i="26"/>
  <c r="F3" i="26"/>
  <c r="V9" i="26"/>
  <c r="G8" i="26"/>
  <c r="AD6" i="26"/>
  <c r="O14" i="26"/>
  <c r="N14" i="26" s="1"/>
  <c r="Q14" i="26"/>
  <c r="Z6" i="26"/>
  <c r="C10" i="26"/>
  <c r="B10" i="26" s="1"/>
  <c r="N4" i="26"/>
  <c r="Q18" i="26"/>
  <c r="O12" i="26"/>
  <c r="Q12" i="26"/>
  <c r="C12" i="26"/>
  <c r="E12" i="26"/>
  <c r="S18" i="26"/>
  <c r="AD12" i="26"/>
  <c r="AA18" i="26"/>
  <c r="Z18" i="26" s="1"/>
  <c r="AC18" i="26"/>
  <c r="V6" i="26"/>
  <c r="G12" i="26"/>
  <c r="F12" i="26" s="1"/>
  <c r="R6" i="26"/>
  <c r="V4" i="26"/>
  <c r="C6" i="26"/>
  <c r="B6" i="26" s="1"/>
  <c r="S16" i="26"/>
  <c r="U16" i="26"/>
  <c r="R17" i="26"/>
  <c r="N7" i="26"/>
  <c r="Z14" i="26" l="1"/>
  <c r="Y16" i="26"/>
  <c r="AH15" i="26"/>
  <c r="AC19" i="26"/>
  <c r="AL15" i="26"/>
  <c r="E18" i="26"/>
  <c r="AD4" i="26"/>
  <c r="M12" i="26"/>
  <c r="R8" i="26"/>
  <c r="AH14" i="26"/>
  <c r="Y20" i="26"/>
  <c r="V5" i="26"/>
  <c r="I13" i="26"/>
  <c r="Y22" i="26"/>
  <c r="Q16" i="26"/>
  <c r="AH6" i="26"/>
  <c r="V12" i="26"/>
  <c r="AD3" i="26"/>
  <c r="Z13" i="26"/>
  <c r="E21" i="26"/>
  <c r="E22" i="26"/>
  <c r="J17" i="26"/>
  <c r="AH16" i="26"/>
  <c r="I8" i="26"/>
  <c r="N6" i="26"/>
  <c r="M20" i="26"/>
  <c r="J3" i="26"/>
  <c r="Y19" i="26"/>
  <c r="E19" i="26"/>
  <c r="AH3" i="26"/>
  <c r="M11" i="26"/>
  <c r="J11" i="26" s="1"/>
  <c r="R7" i="26"/>
  <c r="U15" i="26"/>
  <c r="Z11" i="26"/>
  <c r="M18" i="26"/>
  <c r="AD8" i="26"/>
  <c r="E8" i="26"/>
  <c r="J4" i="26"/>
  <c r="F4" i="26"/>
  <c r="Z4" i="26"/>
  <c r="AD14" i="26"/>
  <c r="R9" i="26"/>
  <c r="AL5" i="26"/>
  <c r="AK21" i="26"/>
  <c r="AL13" i="26"/>
  <c r="AH11" i="26"/>
  <c r="Q22" i="26"/>
  <c r="AC22" i="26"/>
  <c r="AG20" i="26"/>
  <c r="AL12" i="26"/>
  <c r="U22" i="26"/>
  <c r="R16" i="26"/>
  <c r="R18" i="26"/>
  <c r="N18" i="26"/>
  <c r="V8" i="26"/>
  <c r="M14" i="26"/>
  <c r="J14" i="26" s="1"/>
  <c r="Q20" i="26"/>
  <c r="AH10" i="26"/>
  <c r="Z8" i="26"/>
  <c r="M16" i="26"/>
  <c r="J16" i="26" s="1"/>
  <c r="N12" i="26"/>
  <c r="J10" i="26"/>
  <c r="B12" i="26"/>
  <c r="AT13" i="26"/>
  <c r="Y17" i="26"/>
  <c r="V17" i="26" s="1"/>
  <c r="AD13" i="26"/>
  <c r="AS11" i="26"/>
  <c r="Q17" i="26"/>
  <c r="N17" i="26" s="1"/>
  <c r="AD9" i="26"/>
  <c r="I19" i="26"/>
  <c r="AH5" i="26"/>
  <c r="AL7" i="26"/>
  <c r="C7" i="26"/>
  <c r="AT3" i="26"/>
  <c r="G17" i="26"/>
  <c r="F17" i="26" s="1"/>
  <c r="AD5" i="26"/>
  <c r="I7" i="26"/>
  <c r="J5" i="26"/>
  <c r="AS5" i="26"/>
  <c r="I9" i="26"/>
  <c r="N5" i="26"/>
  <c r="E15" i="26"/>
  <c r="B15" i="26" s="1"/>
  <c r="Z3" i="26"/>
  <c r="N3" i="26"/>
  <c r="E9" i="26"/>
  <c r="B9" i="26" s="1"/>
  <c r="AS3" i="26"/>
  <c r="AU3" i="26" s="1"/>
  <c r="E11" i="26"/>
  <c r="B11" i="26" s="1"/>
  <c r="R3" i="26"/>
  <c r="AT7" i="26"/>
  <c r="F7" i="26"/>
  <c r="F9" i="26"/>
  <c r="AL17" i="26"/>
  <c r="AG21" i="26"/>
  <c r="Z5" i="26"/>
  <c r="AP5" i="26" s="1"/>
  <c r="G15" i="26"/>
  <c r="AT5" i="26"/>
  <c r="AU5" i="26" s="1"/>
  <c r="N15" i="26"/>
  <c r="N13" i="26"/>
  <c r="AQ13" i="26" s="1"/>
  <c r="AS13" i="26"/>
  <c r="N21" i="26"/>
  <c r="AS21" i="26"/>
  <c r="AL9" i="26"/>
  <c r="Q21" i="26"/>
  <c r="AS9" i="26"/>
  <c r="N19" i="26"/>
  <c r="AS19" i="26"/>
  <c r="N11" i="26"/>
  <c r="AR11" i="26" s="1"/>
  <c r="F8" i="26"/>
  <c r="Z9" i="26"/>
  <c r="AG19" i="26"/>
  <c r="AH9" i="26"/>
  <c r="AR13" i="26" l="1"/>
  <c r="AT21" i="26"/>
  <c r="AP13" i="26"/>
  <c r="AP19" i="26"/>
  <c r="AT19" i="26"/>
  <c r="AT9" i="26"/>
  <c r="AS17" i="26"/>
  <c r="AR5" i="26"/>
  <c r="AV5" i="26" s="1"/>
  <c r="BC5" i="26" s="1"/>
  <c r="AT15" i="26"/>
  <c r="AQ5" i="26"/>
  <c r="AQ9" i="26"/>
  <c r="AT17" i="26"/>
  <c r="B7" i="26"/>
  <c r="AP7" i="26" s="1"/>
  <c r="AS7" i="26"/>
  <c r="AU7" i="26" s="1"/>
  <c r="AT11" i="26"/>
  <c r="AU11" i="26" s="1"/>
  <c r="AR3" i="26"/>
  <c r="AP3" i="26"/>
  <c r="AQ3" i="26"/>
  <c r="AU21" i="26"/>
  <c r="AR19" i="26"/>
  <c r="AV19" i="26" s="1"/>
  <c r="AQ19" i="26"/>
  <c r="AQ11" i="26"/>
  <c r="AP9" i="26"/>
  <c r="AR9" i="26"/>
  <c r="AU13" i="26"/>
  <c r="AU17" i="26"/>
  <c r="AQ7" i="26"/>
  <c r="AU19" i="26"/>
  <c r="AU9" i="26"/>
  <c r="AP21" i="26"/>
  <c r="AR21" i="26"/>
  <c r="AQ21" i="26"/>
  <c r="AP11" i="26"/>
  <c r="AV11" i="26" s="1"/>
  <c r="AV13" i="26"/>
  <c r="F15" i="26"/>
  <c r="AS15" i="26"/>
  <c r="AQ17" i="26"/>
  <c r="AP17" i="26"/>
  <c r="AR17" i="26"/>
  <c r="BA11" i="26"/>
  <c r="AV3" i="26" l="1"/>
  <c r="BC3" i="26" s="1"/>
  <c r="AR7" i="26"/>
  <c r="AV7" i="26" s="1"/>
  <c r="BC7" i="26" s="1"/>
  <c r="AV17" i="26"/>
  <c r="BC17" i="26" s="1"/>
  <c r="AV21" i="26"/>
  <c r="BC19" i="26"/>
  <c r="BA15" i="26"/>
  <c r="AU15" i="26"/>
  <c r="AZ17" i="26" s="1"/>
  <c r="BA7" i="26"/>
  <c r="BC13" i="26"/>
  <c r="BC21" i="26"/>
  <c r="BA5" i="26"/>
  <c r="BA9" i="26"/>
  <c r="BA21" i="26"/>
  <c r="AP15" i="26"/>
  <c r="AR15" i="26"/>
  <c r="AQ15" i="26"/>
  <c r="BC11" i="26"/>
  <c r="BA3" i="26"/>
  <c r="BA19" i="26"/>
  <c r="BA17" i="26"/>
  <c r="BA13" i="26"/>
  <c r="AV9" i="26"/>
  <c r="AZ19" i="26" l="1"/>
  <c r="AZ21" i="26"/>
  <c r="AZ5" i="26"/>
  <c r="AZ11" i="26"/>
  <c r="AZ9" i="26"/>
  <c r="AZ13" i="26"/>
  <c r="AV15" i="26"/>
  <c r="AY3" i="26" s="1"/>
  <c r="BC9" i="26"/>
  <c r="AZ15" i="26"/>
  <c r="AZ7" i="26"/>
  <c r="AZ3" i="26"/>
  <c r="AY5" i="26" l="1"/>
  <c r="AY15" i="26"/>
  <c r="AY21" i="26"/>
  <c r="AY17" i="26"/>
  <c r="AY13" i="26"/>
  <c r="BC15" i="26"/>
  <c r="AW15" i="26" s="1"/>
  <c r="AY19" i="26"/>
  <c r="AY7" i="26"/>
  <c r="AY11" i="26"/>
  <c r="AY9" i="26"/>
  <c r="AW5" i="26" l="1"/>
  <c r="AW7" i="26"/>
  <c r="AW21" i="26"/>
  <c r="AW3" i="26"/>
  <c r="AW13" i="26"/>
  <c r="AW9" i="26"/>
  <c r="AW11" i="26"/>
  <c r="AW17" i="26"/>
  <c r="AW19" i="26"/>
</calcChain>
</file>

<file path=xl/comments1.xml><?xml version="1.0" encoding="utf-8"?>
<comments xmlns="http://schemas.openxmlformats.org/spreadsheetml/2006/main">
  <authors>
    <author>薩摩川内市</author>
  </authors>
  <commentList>
    <comment ref="I14" authorId="0">
      <text>
        <r>
          <rPr>
            <b/>
            <sz val="28"/>
            <color indexed="81"/>
            <rFont val="ＭＳ Ｐゴシック"/>
            <family val="3"/>
            <charset val="128"/>
          </rPr>
          <t>報告に必要です。必ず入力して下さい！</t>
        </r>
      </text>
    </comment>
  </commentList>
</comments>
</file>

<file path=xl/comments2.xml><?xml version="1.0" encoding="utf-8"?>
<comments xmlns="http://schemas.openxmlformats.org/spreadsheetml/2006/main">
  <authors>
    <author>Katsuyoshi Kawano</author>
  </authors>
  <commentList>
    <comment ref="N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３部リーグで必要な場合にお使いください。</t>
        </r>
      </text>
    </comment>
    <comment ref="A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ここにチーム名を入力</t>
        </r>
      </text>
    </comment>
    <comment ref="A21" authorId="0">
      <text>
        <r>
          <rPr>
            <b/>
            <sz val="9"/>
            <color indexed="81"/>
            <rFont val="ＭＳ Ｐゴシック"/>
            <family val="3"/>
            <charset val="128"/>
          </rPr>
          <t>9チームの場合は，「なし」と記入</t>
        </r>
      </text>
    </comment>
  </commentList>
</comments>
</file>

<file path=xl/comments3.xml><?xml version="1.0" encoding="utf-8"?>
<comments xmlns="http://schemas.openxmlformats.org/spreadsheetml/2006/main">
  <authors>
    <author>出村　文男</author>
  </authors>
  <commentList>
    <comment ref="D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2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出村　文男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試合実施日を入力してください。
</t>
        </r>
      </text>
    </commen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>試合会場を入力してください。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薩摩川内市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「試合結果報告シート」の他に、「得点者一覧」「警告一覧表」「退場一覧表」のシート（合計４シート）にそれぞれ必要事項を入力して、リーグ運営責任者とチェストリーグ担当（河野）にメールで報告を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</t>
        </r>
        <r>
          <rPr>
            <b/>
            <sz val="9"/>
            <color indexed="81"/>
            <rFont val="ＭＳ Ｐゴシック"/>
            <family val="3"/>
            <charset val="128"/>
          </rPr>
          <t>警告・退場等がない場合</t>
        </r>
        <r>
          <rPr>
            <sz val="9"/>
            <color indexed="81"/>
            <rFont val="ＭＳ Ｐゴシック"/>
            <family val="3"/>
            <charset val="128"/>
          </rPr>
          <t>は、それぞれのシートに</t>
        </r>
        <r>
          <rPr>
            <b/>
            <sz val="9"/>
            <color indexed="81"/>
            <rFont val="ＭＳ Ｐゴシック"/>
            <family val="3"/>
            <charset val="128"/>
          </rPr>
          <t>「なし」と入力</t>
        </r>
        <r>
          <rPr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J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この色のセルだけ入力できます。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A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チーム名入力！</t>
        </r>
      </text>
    </comment>
  </commentList>
</comments>
</file>

<file path=xl/comments6.xml><?xml version="1.0" encoding="utf-8"?>
<comments xmlns="http://schemas.openxmlformats.org/spreadsheetml/2006/main">
  <authors>
    <author>Katsuyoshi Kawano</author>
  </authors>
  <commentList>
    <comment ref="C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
※オウンゴールも入力してください。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毎試合毎にこのシートに入力（コピー＆貼り付け）をしておけば、「データ」の「並び替え」で、「氏名」を優先させると、得点王がわかりやすいと思います。
※エクセルの詳しい人に聞いてください。</t>
        </r>
      </text>
    </comment>
  </commentList>
</comments>
</file>

<file path=xl/comments7.xml><?xml version="1.0" encoding="utf-8"?>
<comments xmlns="http://schemas.openxmlformats.org/spreadsheetml/2006/main">
  <authors>
    <author>Katsuyoshi Kawano</author>
  </authors>
  <commentList>
    <comment ref="C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>同一人物の２回目以降は、回数を数字で入力。
（２回目の警告で、次の1試合出場停止です。）</t>
        </r>
      </text>
    </comment>
  </commentList>
</comments>
</file>

<file path=xl/comments8.xml><?xml version="1.0" encoding="utf-8"?>
<comments xmlns="http://schemas.openxmlformats.org/spreadsheetml/2006/main">
  <authors>
    <author>Katsuyoshi Kawano</author>
  </authors>
  <commentList>
    <comment ref="C4" authorId="0">
      <text>
        <r>
          <rPr>
            <sz val="11"/>
            <color indexed="81"/>
            <rFont val="ＭＳ Ｐゴシック"/>
            <family val="3"/>
            <charset val="128"/>
          </rPr>
          <t>正確なフルネームで（並べ替えをするときに役に立ちます）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規律委員会で決まった出場停止試合数を数字で入力してください。
</t>
        </r>
      </text>
    </comment>
  </commentList>
</comments>
</file>

<file path=xl/sharedStrings.xml><?xml version="1.0" encoding="utf-8"?>
<sst xmlns="http://schemas.openxmlformats.org/spreadsheetml/2006/main" count="572" uniqueCount="127">
  <si>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</si>
  <si>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</si>
  <si>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</si>
  <si>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</si>
  <si>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</si>
  <si>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</si>
  <si>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勝点</t>
    <rPh sb="0" eb="1">
      <t>カ</t>
    </rPh>
    <rPh sb="1" eb="2">
      <t>テン</t>
    </rPh>
    <phoneticPr fontId="2"/>
  </si>
  <si>
    <t>順位</t>
    <rPh sb="0" eb="2">
      <t>ジュンイ</t>
    </rPh>
    <phoneticPr fontId="2"/>
  </si>
  <si>
    <t>-</t>
    <phoneticPr fontId="2"/>
  </si>
  <si>
    <t>-</t>
    <phoneticPr fontId="2"/>
  </si>
  <si>
    <t>日本</t>
    <rPh sb="0" eb="2">
      <t>ニッポン</t>
    </rPh>
    <phoneticPr fontId="2"/>
  </si>
  <si>
    <t>フランス</t>
    <phoneticPr fontId="2"/>
  </si>
  <si>
    <t>国立</t>
    <rPh sb="0" eb="2">
      <t>コクリツ</t>
    </rPh>
    <phoneticPr fontId="2"/>
  </si>
  <si>
    <t>①　前半の得点を入力する</t>
    <rPh sb="2" eb="4">
      <t>ゼンハン</t>
    </rPh>
    <rPh sb="5" eb="7">
      <t>トクテン</t>
    </rPh>
    <rPh sb="8" eb="10">
      <t>ニュウリョク</t>
    </rPh>
    <phoneticPr fontId="2"/>
  </si>
  <si>
    <t>②　後半の得点を入力する</t>
    <rPh sb="2" eb="4">
      <t>コウハン</t>
    </rPh>
    <rPh sb="5" eb="7">
      <t>トクテン</t>
    </rPh>
    <rPh sb="8" eb="10">
      <t>ニュウリョク</t>
    </rPh>
    <phoneticPr fontId="2"/>
  </si>
  <si>
    <t>③　自動的に前後半の合計点が入力される</t>
    <rPh sb="2" eb="5">
      <t>ジドウテキ</t>
    </rPh>
    <rPh sb="6" eb="9">
      <t>ゼンコウハン</t>
    </rPh>
    <rPh sb="10" eb="13">
      <t>ゴウケイテン</t>
    </rPh>
    <rPh sb="14" eb="16">
      <t>ニュウリョク</t>
    </rPh>
    <phoneticPr fontId="2"/>
  </si>
  <si>
    <t>①　それぞれワークに前半の得点を入力する</t>
    <rPh sb="10" eb="12">
      <t>ゼンハン</t>
    </rPh>
    <rPh sb="13" eb="15">
      <t>トクテン</t>
    </rPh>
    <rPh sb="16" eb="18">
      <t>ニュウリョク</t>
    </rPh>
    <phoneticPr fontId="2"/>
  </si>
  <si>
    <t>②　それぞれのワークに後半の得点を入力する</t>
    <rPh sb="11" eb="13">
      <t>コウハン</t>
    </rPh>
    <rPh sb="14" eb="16">
      <t>トクテン</t>
    </rPh>
    <rPh sb="17" eb="19">
      <t>ニュウリョク</t>
    </rPh>
    <phoneticPr fontId="2"/>
  </si>
  <si>
    <t>④　それぞれの表に自動的にリーグ戦の結果が記入される</t>
    <rPh sb="7" eb="8">
      <t>ヒョウ</t>
    </rPh>
    <rPh sb="9" eb="12">
      <t>ジドウテキ</t>
    </rPh>
    <rPh sb="16" eb="17">
      <t>セン</t>
    </rPh>
    <rPh sb="18" eb="20">
      <t>ケッカ</t>
    </rPh>
    <rPh sb="21" eb="23">
      <t>キニュウ</t>
    </rPh>
    <phoneticPr fontId="2"/>
  </si>
  <si>
    <t>ワークでの処理</t>
    <rPh sb="5" eb="7">
      <t>ショリ</t>
    </rPh>
    <phoneticPr fontId="2"/>
  </si>
  <si>
    <t>　　　試合実施日と試合会場を入力してください</t>
    <rPh sb="3" eb="5">
      <t>シアイ</t>
    </rPh>
    <rPh sb="5" eb="8">
      <t>ジッシビ</t>
    </rPh>
    <rPh sb="9" eb="11">
      <t>シアイ</t>
    </rPh>
    <rPh sb="11" eb="13">
      <t>カイジョウ</t>
    </rPh>
    <rPh sb="14" eb="16">
      <t>ニュウリョク</t>
    </rPh>
    <phoneticPr fontId="2"/>
  </si>
  <si>
    <t>実施日と会場を入力</t>
    <rPh sb="0" eb="3">
      <t>ジッシビ</t>
    </rPh>
    <rPh sb="4" eb="6">
      <t>カイジョウ</t>
    </rPh>
    <rPh sb="7" eb="9">
      <t>ニュウリョク</t>
    </rPh>
    <phoneticPr fontId="2"/>
  </si>
  <si>
    <t>下にシーズン名を入力</t>
    <rPh sb="0" eb="1">
      <t>シタ</t>
    </rPh>
    <rPh sb="6" eb="7">
      <t>メイ</t>
    </rPh>
    <rPh sb="8" eb="10">
      <t>ニュウリョク</t>
    </rPh>
    <phoneticPr fontId="2"/>
  </si>
  <si>
    <t>※他のシートに反映されます！</t>
    <rPh sb="1" eb="2">
      <t>タ</t>
    </rPh>
    <rPh sb="7" eb="9">
      <t>ハンエイ</t>
    </rPh>
    <phoneticPr fontId="2"/>
  </si>
  <si>
    <t>↑　この色のセルだけ入力可能</t>
    <rPh sb="4" eb="5">
      <t>イロ</t>
    </rPh>
    <rPh sb="10" eb="12">
      <t>ニュウリョク</t>
    </rPh>
    <rPh sb="12" eb="14">
      <t>カノウ</t>
    </rPh>
    <phoneticPr fontId="2"/>
  </si>
  <si>
    <t>はじめにお読みください。</t>
    <rPh sb="5" eb="6">
      <t>ヨ</t>
    </rPh>
    <phoneticPr fontId="2"/>
  </si>
  <si>
    <t>鹿児島県Ｕ－１５チェストリーグ</t>
    <rPh sb="0" eb="4">
      <t>カゴシマケン</t>
    </rPh>
    <phoneticPr fontId="2"/>
  </si>
  <si>
    <t>パート</t>
    <phoneticPr fontId="2"/>
  </si>
  <si>
    <t>第</t>
    <rPh sb="0" eb="1">
      <t>ダイ</t>
    </rPh>
    <phoneticPr fontId="2"/>
  </si>
  <si>
    <t>節</t>
    <rPh sb="0" eb="1">
      <t>セツ</t>
    </rPh>
    <phoneticPr fontId="2"/>
  </si>
  <si>
    <t>終了時点</t>
    <rPh sb="0" eb="2">
      <t>シュウリョウ</t>
    </rPh>
    <rPh sb="2" eb="4">
      <t>ジテン</t>
    </rPh>
    <phoneticPr fontId="2"/>
  </si>
  <si>
    <t>－</t>
    <phoneticPr fontId="2"/>
  </si>
  <si>
    <t>説明書</t>
    <rPh sb="0" eb="3">
      <t>セツメイショ</t>
    </rPh>
    <phoneticPr fontId="2"/>
  </si>
  <si>
    <t>※まず，「勝敗表（星取り表）シートにリーグ・パート名や所属チーム名を入力する。</t>
    <rPh sb="5" eb="8">
      <t>ショウハイヒョウ</t>
    </rPh>
    <rPh sb="9" eb="11">
      <t>ホシト</t>
    </rPh>
    <rPh sb="12" eb="13">
      <t>ヒョウ</t>
    </rPh>
    <rPh sb="25" eb="26">
      <t>メイ</t>
    </rPh>
    <rPh sb="27" eb="29">
      <t>ショゾク</t>
    </rPh>
    <rPh sb="32" eb="33">
      <t>メイ</t>
    </rPh>
    <rPh sb="34" eb="36">
      <t>ニュウリョク</t>
    </rPh>
    <phoneticPr fontId="2"/>
  </si>
  <si>
    <t>※毎試合の結果については，「ワーク（結果入力シート）」シートに入力。</t>
    <rPh sb="1" eb="4">
      <t>マイシアイ</t>
    </rPh>
    <rPh sb="5" eb="7">
      <t>ケッカ</t>
    </rPh>
    <rPh sb="18" eb="20">
      <t>ケッカ</t>
    </rPh>
    <rPh sb="20" eb="22">
      <t>ニュウリョク</t>
    </rPh>
    <rPh sb="31" eb="33">
      <t>ニュウリョク</t>
    </rPh>
    <phoneticPr fontId="2"/>
  </si>
  <si>
    <t>＜「ワーク（結果入力シート）」の入力について＞</t>
    <rPh sb="6" eb="8">
      <t>ケッカ</t>
    </rPh>
    <rPh sb="8" eb="10">
      <t>ニュウリョク</t>
    </rPh>
    <rPh sb="16" eb="18">
      <t>ニュウリョク</t>
    </rPh>
    <phoneticPr fontId="2"/>
  </si>
  <si>
    <t>勝点順</t>
    <rPh sb="0" eb="2">
      <t>カチテン</t>
    </rPh>
    <rPh sb="2" eb="3">
      <t>ジュン</t>
    </rPh>
    <phoneticPr fontId="2"/>
  </si>
  <si>
    <t>得失点差順位</t>
    <rPh sb="0" eb="4">
      <t>トクシッテンサ</t>
    </rPh>
    <rPh sb="4" eb="6">
      <t>ジュンイ</t>
    </rPh>
    <phoneticPr fontId="2"/>
  </si>
  <si>
    <t>総得点順位</t>
    <rPh sb="0" eb="3">
      <t>ソウトクテン</t>
    </rPh>
    <rPh sb="3" eb="5">
      <t>ジュンイ</t>
    </rPh>
    <phoneticPr fontId="2"/>
  </si>
  <si>
    <t>作業数値</t>
    <rPh sb="0" eb="2">
      <t>サギョウ</t>
    </rPh>
    <rPh sb="2" eb="4">
      <t>スウチ</t>
    </rPh>
    <phoneticPr fontId="2"/>
  </si>
  <si>
    <t>高円宮杯U-15サッカーリーグ</t>
    <rPh sb="0" eb="4">
      <t>タカマドノミヤハイ</t>
    </rPh>
    <phoneticPr fontId="2"/>
  </si>
  <si>
    <t>リーグ種別</t>
    <rPh sb="3" eb="5">
      <t>シュベツ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</si>
  <si>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</si>
  <si>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</si>
  <si>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３部</t>
    <rPh sb="1" eb="2">
      <t>ブ</t>
    </rPh>
    <phoneticPr fontId="2"/>
  </si>
  <si>
    <t>地区名</t>
    <rPh sb="0" eb="3">
      <t>チクメイ</t>
    </rPh>
    <phoneticPr fontId="2"/>
  </si>
  <si>
    <t>鹿児島市</t>
    <rPh sb="0" eb="4">
      <t>カゴシマシ</t>
    </rPh>
    <phoneticPr fontId="2"/>
  </si>
  <si>
    <t>姶良</t>
    <rPh sb="0" eb="2">
      <t>アイラ</t>
    </rPh>
    <phoneticPr fontId="2"/>
  </si>
  <si>
    <t>日置</t>
    <rPh sb="0" eb="2">
      <t>ヒオキ</t>
    </rPh>
    <phoneticPr fontId="2"/>
  </si>
  <si>
    <t>南薩</t>
    <rPh sb="0" eb="2">
      <t>ナンサツ</t>
    </rPh>
    <phoneticPr fontId="2"/>
  </si>
  <si>
    <t>川薩</t>
    <rPh sb="0" eb="2">
      <t>センサツ</t>
    </rPh>
    <phoneticPr fontId="2"/>
  </si>
  <si>
    <t>出水・伊佐</t>
    <rPh sb="0" eb="2">
      <t>イズミ</t>
    </rPh>
    <rPh sb="3" eb="5">
      <t>イサ</t>
    </rPh>
    <phoneticPr fontId="2"/>
  </si>
  <si>
    <t>大隅</t>
    <rPh sb="0" eb="2">
      <t>オオスミ</t>
    </rPh>
    <phoneticPr fontId="2"/>
  </si>
  <si>
    <t>肝属</t>
    <rPh sb="0" eb="2">
      <t>キモツキ</t>
    </rPh>
    <phoneticPr fontId="2"/>
  </si>
  <si>
    <t>曽於</t>
    <rPh sb="0" eb="2">
      <t>ソオ</t>
    </rPh>
    <phoneticPr fontId="2"/>
  </si>
  <si>
    <t>出水</t>
    <rPh sb="0" eb="2">
      <t>イズミ</t>
    </rPh>
    <phoneticPr fontId="2"/>
  </si>
  <si>
    <t>伊佐</t>
    <rPh sb="0" eb="2">
      <t>イサ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</si>
  <si>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</si>
  <si>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</si>
  <si>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地区</t>
    <rPh sb="0" eb="2">
      <t>チク</t>
    </rPh>
    <phoneticPr fontId="2"/>
  </si>
  <si>
    <t>kaisei</t>
    <phoneticPr fontId="2"/>
  </si>
  <si>
    <t>※日本サッカー協会への報告のために！</t>
    <rPh sb="1" eb="3">
      <t>ニホン</t>
    </rPh>
    <rPh sb="7" eb="9">
      <t>キョウカイ</t>
    </rPh>
    <rPh sb="11" eb="13">
      <t>ホウコク</t>
    </rPh>
    <phoneticPr fontId="2"/>
  </si>
  <si>
    <t>回戦結果</t>
    <rPh sb="0" eb="2">
      <t>カイセン</t>
    </rPh>
    <rPh sb="2" eb="4">
      <t>ケッカ</t>
    </rPh>
    <phoneticPr fontId="2"/>
  </si>
  <si>
    <t>高円宮杯U-15サッカーリーグ</t>
    <phoneticPr fontId="2"/>
  </si>
  <si>
    <t>○</t>
    <phoneticPr fontId="2"/>
  </si>
  <si>
    <t>枠使用</t>
    <rPh sb="0" eb="1">
      <t>ワク</t>
    </rPh>
    <rPh sb="1" eb="3">
      <t>シヨウ</t>
    </rPh>
    <phoneticPr fontId="2"/>
  </si>
  <si>
    <t>参加点</t>
    <rPh sb="0" eb="2">
      <t>サンカ</t>
    </rPh>
    <rPh sb="2" eb="3">
      <t>テン</t>
    </rPh>
    <phoneticPr fontId="2"/>
  </si>
  <si>
    <t>※報告で必要です！</t>
    <rPh sb="1" eb="3">
      <t>ホウコク</t>
    </rPh>
    <rPh sb="4" eb="6">
      <t>ヒツヨウ</t>
    </rPh>
    <phoneticPr fontId="2"/>
  </si>
  <si>
    <t>＜注意！＞</t>
    <rPh sb="1" eb="3">
      <t>チュウイ</t>
    </rPh>
    <phoneticPr fontId="2"/>
  </si>
  <si>
    <t>○</t>
    <phoneticPr fontId="2"/>
  </si>
  <si>
    <t>チーム名</t>
    <rPh sb="3" eb="4">
      <t>メイ</t>
    </rPh>
    <phoneticPr fontId="2"/>
  </si>
  <si>
    <t>数</t>
    <rPh sb="0" eb="1">
      <t>カズ</t>
    </rPh>
    <phoneticPr fontId="2"/>
  </si>
  <si>
    <t>月日</t>
    <rPh sb="0" eb="2">
      <t>ガッピ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</si>
  <si>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</si>
  <si>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</si>
  <si>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チーム名</t>
    <rPh sb="3" eb="4">
      <t>メイ</t>
    </rPh>
    <phoneticPr fontId="2"/>
  </si>
  <si>
    <t>内　容（反ラ異繰遅距入去）</t>
    <phoneticPr fontId="2"/>
  </si>
  <si>
    <t>反スポ</t>
    <rPh sb="0" eb="1">
      <t>ハン</t>
    </rPh>
    <phoneticPr fontId="2"/>
  </si>
  <si>
    <t>遅延</t>
    <rPh sb="0" eb="2">
      <t>チエン</t>
    </rPh>
    <phoneticPr fontId="2"/>
  </si>
  <si>
    <t>異議</t>
    <rPh sb="0" eb="2">
      <t>イギ</t>
    </rPh>
    <phoneticPr fontId="2"/>
  </si>
  <si>
    <t>内容（不正・乱暴・唾・阻止（手）・阻止（他）・暴言・警告２）</t>
  </si>
  <si>
    <t>警告一覧</t>
    <rPh sb="0" eb="2">
      <t>ケイコク</t>
    </rPh>
    <rPh sb="2" eb="4">
      <t>イチラン</t>
    </rPh>
    <phoneticPr fontId="2"/>
  </si>
  <si>
    <t>備考</t>
    <rPh sb="0" eb="2">
      <t>ビコウ</t>
    </rPh>
    <phoneticPr fontId="2"/>
  </si>
  <si>
    <t>警告の内容</t>
    <rPh sb="0" eb="2">
      <t>ケイコク</t>
    </rPh>
    <rPh sb="3" eb="5">
      <t>ナイヨウ</t>
    </rPh>
    <phoneticPr fontId="2"/>
  </si>
  <si>
    <t>ラフ</t>
    <phoneticPr fontId="2"/>
  </si>
  <si>
    <t>繰り返し</t>
    <rPh sb="0" eb="1">
      <t>ク</t>
    </rPh>
    <rPh sb="2" eb="3">
      <t>カエ</t>
    </rPh>
    <phoneticPr fontId="2"/>
  </si>
  <si>
    <t>距離</t>
    <rPh sb="0" eb="2">
      <t>キョリ</t>
    </rPh>
    <phoneticPr fontId="2"/>
  </si>
  <si>
    <t>入場</t>
    <rPh sb="0" eb="2">
      <t>ニュウジョウ</t>
    </rPh>
    <phoneticPr fontId="2"/>
  </si>
  <si>
    <t>去</t>
    <rPh sb="0" eb="1">
      <t>サ</t>
    </rPh>
    <phoneticPr fontId="2"/>
  </si>
  <si>
    <t>退場の内容</t>
    <rPh sb="0" eb="2">
      <t>タイジョウ</t>
    </rPh>
    <rPh sb="3" eb="5">
      <t>ナイヨウ</t>
    </rPh>
    <phoneticPr fontId="2"/>
  </si>
  <si>
    <t>不正</t>
    <rPh sb="0" eb="2">
      <t>フセイ</t>
    </rPh>
    <phoneticPr fontId="2"/>
  </si>
  <si>
    <t>乱暴</t>
    <rPh sb="0" eb="2">
      <t>ランボウ</t>
    </rPh>
    <phoneticPr fontId="2"/>
  </si>
  <si>
    <t>唾</t>
    <rPh sb="0" eb="1">
      <t>ツバ</t>
    </rPh>
    <phoneticPr fontId="2"/>
  </si>
  <si>
    <t>阻止（手）</t>
    <rPh sb="0" eb="2">
      <t>ソシ</t>
    </rPh>
    <rPh sb="3" eb="4">
      <t>テ</t>
    </rPh>
    <phoneticPr fontId="2"/>
  </si>
  <si>
    <t>阻止（他）</t>
    <rPh sb="0" eb="2">
      <t>ソシ</t>
    </rPh>
    <rPh sb="3" eb="4">
      <t>タ</t>
    </rPh>
    <phoneticPr fontId="2"/>
  </si>
  <si>
    <t>暴言</t>
    <rPh sb="0" eb="2">
      <t>ボウゲン</t>
    </rPh>
    <phoneticPr fontId="2"/>
  </si>
  <si>
    <t>警告２</t>
    <rPh sb="0" eb="2">
      <t>ケイコク</t>
    </rPh>
    <phoneticPr fontId="2"/>
  </si>
  <si>
    <t>退場一覧</t>
    <rPh sb="0" eb="2">
      <t>タイジョウ</t>
    </rPh>
    <rPh sb="2" eb="4">
      <t>イチラン</t>
    </rPh>
    <phoneticPr fontId="2"/>
  </si>
  <si>
    <t>得点者一覧</t>
    <rPh sb="0" eb="3">
      <t>トクテンシャ</t>
    </rPh>
    <rPh sb="3" eb="5">
      <t>イチラン</t>
    </rPh>
    <phoneticPr fontId="2"/>
  </si>
  <si>
    <t>対戦相手（任意）</t>
    <rPh sb="0" eb="2">
      <t>タイセン</t>
    </rPh>
    <rPh sb="2" eb="4">
      <t>アイテ</t>
    </rPh>
    <rPh sb="5" eb="7">
      <t>ニンイ</t>
    </rPh>
    <phoneticPr fontId="2"/>
  </si>
  <si>
    <t>時間</t>
    <rPh sb="0" eb="2">
      <t>ジカン</t>
    </rPh>
    <phoneticPr fontId="2"/>
  </si>
  <si>
    <t>下の表には触らないでください。※このシートには保護をかけていません。</t>
    <rPh sb="0" eb="1">
      <t>シタ</t>
    </rPh>
    <rPh sb="2" eb="3">
      <t>ヒョウ</t>
    </rPh>
    <rPh sb="5" eb="6">
      <t>サワ</t>
    </rPh>
    <rPh sb="23" eb="25">
      <t>ホゴ</t>
    </rPh>
    <phoneticPr fontId="2"/>
  </si>
  <si>
    <t>　　（数式保護のためです）</t>
    <rPh sb="3" eb="5">
      <t>スウシキ</t>
    </rPh>
    <rPh sb="5" eb="7">
      <t>ホゴ</t>
    </rPh>
    <phoneticPr fontId="2"/>
  </si>
  <si>
    <t>※勝敗表関係のシートは数式保護のために保護がかけてあります。→</t>
    <rPh sb="1" eb="4">
      <t>ショウハイヒョウ</t>
    </rPh>
    <rPh sb="4" eb="6">
      <t>カンケイ</t>
    </rPh>
    <rPh sb="11" eb="13">
      <t>スウシキ</t>
    </rPh>
    <rPh sb="13" eb="15">
      <t>ホゴ</t>
    </rPh>
    <rPh sb="19" eb="21">
      <t>ホゴ</t>
    </rPh>
    <phoneticPr fontId="2"/>
  </si>
  <si>
    <t>地区リーグ</t>
    <rPh sb="0" eb="2">
      <t>チク</t>
    </rPh>
    <phoneticPr fontId="2"/>
  </si>
  <si>
    <t>試合結果報告シート（大会運営用→入力後メールで報告）</t>
    <rPh sb="0" eb="2">
      <t>シアイ</t>
    </rPh>
    <rPh sb="2" eb="4">
      <t>ケッカ</t>
    </rPh>
    <rPh sb="4" eb="6">
      <t>ホウコク</t>
    </rPh>
    <rPh sb="10" eb="12">
      <t>タイカイ</t>
    </rPh>
    <rPh sb="12" eb="14">
      <t>ウンエイ</t>
    </rPh>
    <rPh sb="14" eb="15">
      <t>ヨウ</t>
    </rPh>
    <rPh sb="16" eb="18">
      <t>ニュウリョク</t>
    </rPh>
    <rPh sb="18" eb="19">
      <t>ゴ</t>
    </rPh>
    <rPh sb="23" eb="25">
      <t>ホウコク</t>
    </rPh>
    <phoneticPr fontId="2"/>
  </si>
  <si>
    <t>試合日時</t>
    <rPh sb="0" eb="2">
      <t>シアイ</t>
    </rPh>
    <rPh sb="2" eb="4">
      <t>ニチジ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</si>
  <si>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</si>
  <si>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</si>
  <si>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時間</t>
    <rPh sb="0" eb="2">
      <t>ジカン</t>
    </rPh>
    <phoneticPr fontId="2"/>
  </si>
  <si>
    <t>会場</t>
    <rPh sb="0" eb="2">
      <t>カイジョウ</t>
    </rPh>
    <phoneticPr fontId="2"/>
  </si>
  <si>
    <t>報告者（チーム名）</t>
    <rPh sb="0" eb="2">
      <t>ホウコク</t>
    </rPh>
    <rPh sb="2" eb="3">
      <t>シャ</t>
    </rPh>
    <rPh sb="7" eb="8">
      <t>メイ</t>
    </rPh>
    <phoneticPr fontId="2"/>
  </si>
  <si>
    <t>得点者（番号）</t>
    <rPh sb="0" eb="3">
      <t>トクテンシャ</t>
    </rPh>
    <rPh sb="4" eb="6">
      <t>バンゴウ</t>
    </rPh>
    <phoneticPr fontId="2"/>
  </si>
  <si>
    <r>
      <t>○下の得点者の表については、大会本部で手書きする場合に使って下さい。※</t>
    </r>
    <r>
      <rPr>
        <u/>
        <sz val="10"/>
        <color rgb="FFFF0000"/>
        <rFont val="ＭＳ Ｐゴシック"/>
        <family val="3"/>
        <charset val="128"/>
      </rPr>
      <t>メンバー用の背番号でしっかり名前の確認を！</t>
    </r>
    <r>
      <rPr>
        <sz val="10"/>
        <color rgb="FFFF0000"/>
        <rFont val="ＭＳ Ｐゴシック"/>
        <family val="3"/>
        <charset val="128"/>
      </rPr>
      <t xml:space="preserve">
○結果報告では、下の表には入力せず、</t>
    </r>
    <r>
      <rPr>
        <b/>
        <u/>
        <sz val="10"/>
        <color rgb="FFFF0000"/>
        <rFont val="ＭＳ Ｐゴシック"/>
        <family val="3"/>
        <charset val="128"/>
      </rPr>
      <t>「得点者一覧」シート</t>
    </r>
    <r>
      <rPr>
        <sz val="10"/>
        <color rgb="FFFF0000"/>
        <rFont val="ＭＳ Ｐゴシック"/>
        <family val="3"/>
        <charset val="128"/>
      </rPr>
      <t>に入力して提出して下さい。
○警告・退場については、</t>
    </r>
    <r>
      <rPr>
        <b/>
        <u/>
        <sz val="10"/>
        <color rgb="FFFF0000"/>
        <rFont val="ＭＳ Ｐゴシック"/>
        <family val="3"/>
        <charset val="128"/>
      </rPr>
      <t>「警告一覧表」「退場一覧表」シートをプリントアウト</t>
    </r>
    <r>
      <rPr>
        <sz val="10"/>
        <color rgb="FFFF0000"/>
        <rFont val="ＭＳ Ｐゴシック"/>
        <family val="3"/>
        <charset val="128"/>
      </rPr>
      <t>し、本部に置いておき、試合終了後、主審に確認をとって、確実に記録をして下さい。報告は、それぞれの</t>
    </r>
    <r>
      <rPr>
        <b/>
        <u/>
        <sz val="10"/>
        <color rgb="FFFF0000"/>
        <rFont val="ＭＳ Ｐゴシック"/>
        <family val="3"/>
        <charset val="128"/>
      </rPr>
      <t>シートに入力して報告</t>
    </r>
    <r>
      <rPr>
        <sz val="10"/>
        <color rgb="FFFF0000"/>
        <rFont val="ＭＳ Ｐゴシック"/>
        <family val="3"/>
        <charset val="128"/>
      </rPr>
      <t>して下さい。</t>
    </r>
    <rPh sb="1" eb="2">
      <t>シタ</t>
    </rPh>
    <rPh sb="3" eb="6">
      <t>トクテンシャ</t>
    </rPh>
    <rPh sb="7" eb="8">
      <t>ヒョウ</t>
    </rPh>
    <rPh sb="14" eb="16">
      <t>タイカイ</t>
    </rPh>
    <rPh sb="16" eb="18">
      <t>ホンブ</t>
    </rPh>
    <rPh sb="19" eb="21">
      <t>テガ</t>
    </rPh>
    <rPh sb="24" eb="26">
      <t>バアイ</t>
    </rPh>
    <rPh sb="27" eb="28">
      <t>ツカ</t>
    </rPh>
    <rPh sb="30" eb="31">
      <t>クダ</t>
    </rPh>
    <rPh sb="39" eb="40">
      <t>ヨウ</t>
    </rPh>
    <rPh sb="41" eb="44">
      <t>セバンゴウ</t>
    </rPh>
    <rPh sb="49" eb="51">
      <t>ナマエ</t>
    </rPh>
    <rPh sb="52" eb="54">
      <t>カクニン</t>
    </rPh>
    <rPh sb="58" eb="60">
      <t>ケッカ</t>
    </rPh>
    <rPh sb="60" eb="62">
      <t>ホウコク</t>
    </rPh>
    <rPh sb="65" eb="66">
      <t>シタ</t>
    </rPh>
    <rPh sb="67" eb="68">
      <t>ヒョウ</t>
    </rPh>
    <rPh sb="70" eb="72">
      <t>ニュウリョク</t>
    </rPh>
    <rPh sb="76" eb="79">
      <t>トクテンシャ</t>
    </rPh>
    <rPh sb="79" eb="81">
      <t>イチラン</t>
    </rPh>
    <rPh sb="86" eb="88">
      <t>ニュウリョク</t>
    </rPh>
    <rPh sb="90" eb="92">
      <t>テイシュツ</t>
    </rPh>
    <rPh sb="94" eb="95">
      <t>クダ</t>
    </rPh>
    <rPh sb="100" eb="102">
      <t>ケイコク</t>
    </rPh>
    <rPh sb="103" eb="105">
      <t>タイジョウ</t>
    </rPh>
    <rPh sb="112" eb="114">
      <t>ケイコク</t>
    </rPh>
    <rPh sb="114" eb="117">
      <t>イチランヒョウ</t>
    </rPh>
    <rPh sb="119" eb="121">
      <t>タイジョウ</t>
    </rPh>
    <rPh sb="121" eb="124">
      <t>イチランヒョウ</t>
    </rPh>
    <rPh sb="138" eb="140">
      <t>ホンブ</t>
    </rPh>
    <rPh sb="141" eb="142">
      <t>オ</t>
    </rPh>
    <rPh sb="147" eb="149">
      <t>シアイ</t>
    </rPh>
    <rPh sb="149" eb="152">
      <t>シュウリョウゴ</t>
    </rPh>
    <rPh sb="153" eb="155">
      <t>シュシン</t>
    </rPh>
    <rPh sb="156" eb="158">
      <t>カクニン</t>
    </rPh>
    <rPh sb="163" eb="165">
      <t>カクジツ</t>
    </rPh>
    <rPh sb="166" eb="168">
      <t>キロク</t>
    </rPh>
    <rPh sb="171" eb="172">
      <t>クダ</t>
    </rPh>
    <rPh sb="175" eb="177">
      <t>ホウコク</t>
    </rPh>
    <rPh sb="188" eb="190">
      <t>ニュウリョク</t>
    </rPh>
    <rPh sb="192" eb="194">
      <t>ホウコク</t>
    </rPh>
    <rPh sb="196" eb="197">
      <t>クダ</t>
    </rPh>
    <phoneticPr fontId="2"/>
  </si>
  <si>
    <t>kaisei</t>
    <phoneticPr fontId="2"/>
  </si>
  <si>
    <r>
      <t>●</t>
    </r>
    <r>
      <rPr>
        <b/>
        <sz val="12"/>
        <color rgb="FFFF0000"/>
        <rFont val="ＭＳ Ｐゴシック"/>
        <family val="3"/>
        <charset val="128"/>
      </rPr>
      <t>得点者・警告・退場の一覧</t>
    </r>
    <r>
      <rPr>
        <b/>
        <sz val="12"/>
        <rFont val="ＭＳ Ｐゴシック"/>
        <family val="3"/>
        <charset val="128"/>
      </rPr>
      <t>もこのファイルで</t>
    </r>
    <r>
      <rPr>
        <b/>
        <sz val="12"/>
        <color rgb="FFFF0000"/>
        <rFont val="ＭＳ Ｐゴシック"/>
        <family val="3"/>
        <charset val="128"/>
      </rPr>
      <t>一元管理</t>
    </r>
    <r>
      <rPr>
        <b/>
        <sz val="12"/>
        <rFont val="ＭＳ Ｐゴシック"/>
        <family val="3"/>
        <charset val="128"/>
      </rPr>
      <t>できるようにしています。
　※この３つのシートは処理のしやすさを考え、「シートの保護」をかけていません。
●</t>
    </r>
    <r>
      <rPr>
        <b/>
        <sz val="12"/>
        <color indexed="10"/>
        <rFont val="ＭＳ Ｐゴシック"/>
        <family val="3"/>
        <charset val="128"/>
      </rPr>
      <t>２回戦総当たり方式に対応</t>
    </r>
    <r>
      <rPr>
        <b/>
        <sz val="12"/>
        <rFont val="ＭＳ Ｐゴシック"/>
        <family val="3"/>
        <charset val="128"/>
      </rPr>
      <t>しました。勝敗表では，</t>
    </r>
    <r>
      <rPr>
        <b/>
        <sz val="12"/>
        <color indexed="10"/>
        <rFont val="ＭＳ Ｐゴシック"/>
        <family val="3"/>
        <charset val="128"/>
      </rPr>
      <t>２段表示に変更</t>
    </r>
    <r>
      <rPr>
        <b/>
        <sz val="12"/>
        <rFont val="ＭＳ Ｐゴシック"/>
        <family val="3"/>
        <charset val="128"/>
      </rPr>
      <t>し，</t>
    </r>
    <r>
      <rPr>
        <b/>
        <sz val="12"/>
        <color indexed="10"/>
        <rFont val="ＭＳ Ｐゴシック"/>
        <family val="3"/>
        <charset val="128"/>
      </rPr>
      <t>上段が１回戦，下段が２回戦の結果</t>
    </r>
    <r>
      <rPr>
        <b/>
        <sz val="12"/>
        <rFont val="ＭＳ Ｐゴシック"/>
        <family val="3"/>
        <charset val="128"/>
      </rPr>
      <t>が表示されるようになっています。試合結果を入力する</t>
    </r>
    <r>
      <rPr>
        <b/>
        <sz val="12"/>
        <color indexed="10"/>
        <rFont val="ＭＳ Ｐゴシック"/>
        <family val="3"/>
        <charset val="128"/>
      </rPr>
      <t>「ワーク」は，１回戦と２回戦の２つのシートに分けてあります。</t>
    </r>
    <r>
      <rPr>
        <b/>
        <sz val="12"/>
        <rFont val="ＭＳ Ｐゴシック"/>
        <family val="3"/>
        <charset val="128"/>
      </rPr>
      <t xml:space="preserve">
●</t>
    </r>
    <r>
      <rPr>
        <b/>
        <sz val="12"/>
        <color indexed="10"/>
        <rFont val="ＭＳ Ｐゴシック"/>
        <family val="3"/>
        <charset val="128"/>
      </rPr>
      <t>勝敗表の順位</t>
    </r>
    <r>
      <rPr>
        <b/>
        <sz val="12"/>
        <rFont val="ＭＳ Ｐゴシック"/>
        <family val="3"/>
        <charset val="128"/>
      </rPr>
      <t>は，今まで勝点だけで判別していましたが，今回から，</t>
    </r>
    <r>
      <rPr>
        <b/>
        <sz val="12"/>
        <color indexed="10"/>
        <rFont val="ＭＳ Ｐゴシック"/>
        <family val="3"/>
        <charset val="128"/>
      </rPr>
      <t>「勝点」→「得失点差」→「総得点」の順位まで自動で判別して表示できる</t>
    </r>
    <r>
      <rPr>
        <b/>
        <sz val="12"/>
        <rFont val="ＭＳ Ｐゴシック"/>
        <family val="3"/>
        <charset val="128"/>
      </rPr>
      <t>ようにしてあります。</t>
    </r>
    <rPh sb="1" eb="4">
      <t>トクテンシャ</t>
    </rPh>
    <rPh sb="5" eb="7">
      <t>ケイコク</t>
    </rPh>
    <rPh sb="8" eb="10">
      <t>タイジョウ</t>
    </rPh>
    <rPh sb="11" eb="13">
      <t>イチラン</t>
    </rPh>
    <rPh sb="21" eb="23">
      <t>イチゲン</t>
    </rPh>
    <rPh sb="23" eb="25">
      <t>カンリ</t>
    </rPh>
    <rPh sb="49" eb="51">
      <t>ショリ</t>
    </rPh>
    <rPh sb="57" eb="58">
      <t>カンガ</t>
    </rPh>
    <rPh sb="65" eb="67">
      <t>ホゴ</t>
    </rPh>
    <rPh sb="81" eb="83">
      <t>カイセン</t>
    </rPh>
    <rPh sb="83" eb="85">
      <t>ソウア</t>
    </rPh>
    <rPh sb="87" eb="89">
      <t>ホウシキ</t>
    </rPh>
    <rPh sb="90" eb="92">
      <t>タイオウ</t>
    </rPh>
    <rPh sb="97" eb="100">
      <t>ショウハイヒョウ</t>
    </rPh>
    <rPh sb="104" eb="105">
      <t>ダン</t>
    </rPh>
    <rPh sb="105" eb="107">
      <t>ヒョウジ</t>
    </rPh>
    <rPh sb="108" eb="110">
      <t>ヘンコウ</t>
    </rPh>
    <rPh sb="112" eb="114">
      <t>ジョウダン</t>
    </rPh>
    <rPh sb="116" eb="118">
      <t>カイセン</t>
    </rPh>
    <rPh sb="119" eb="121">
      <t>ゲダン</t>
    </rPh>
    <rPh sb="123" eb="125">
      <t>カイセン</t>
    </rPh>
    <rPh sb="126" eb="128">
      <t>ケッカ</t>
    </rPh>
    <rPh sb="129" eb="131">
      <t>ヒョウジ</t>
    </rPh>
    <rPh sb="144" eb="146">
      <t>シアイ</t>
    </rPh>
    <rPh sb="146" eb="148">
      <t>ケッカ</t>
    </rPh>
    <rPh sb="149" eb="151">
      <t>ニュウリョク</t>
    </rPh>
    <rPh sb="161" eb="163">
      <t>カイセン</t>
    </rPh>
    <rPh sb="165" eb="167">
      <t>カイセン</t>
    </rPh>
    <rPh sb="175" eb="176">
      <t>ワ</t>
    </rPh>
    <rPh sb="185" eb="188">
      <t>ショウハイヒョウ</t>
    </rPh>
    <rPh sb="189" eb="191">
      <t>ジュンイ</t>
    </rPh>
    <rPh sb="193" eb="194">
      <t>イマ</t>
    </rPh>
    <rPh sb="196" eb="198">
      <t>カチテン</t>
    </rPh>
    <rPh sb="201" eb="203">
      <t>ハンベツ</t>
    </rPh>
    <rPh sb="211" eb="213">
      <t>コンカイ</t>
    </rPh>
    <rPh sb="217" eb="219">
      <t>カチテン</t>
    </rPh>
    <rPh sb="222" eb="226">
      <t>トクシッテンサ</t>
    </rPh>
    <rPh sb="229" eb="232">
      <t>ソウトクテン</t>
    </rPh>
    <rPh sb="234" eb="236">
      <t>ジュンイ</t>
    </rPh>
    <rPh sb="238" eb="240">
      <t>ジドウ</t>
    </rPh>
    <rPh sb="241" eb="243">
      <t>ハンベツ</t>
    </rPh>
    <rPh sb="245" eb="247">
      <t>ヒョウジ</t>
    </rPh>
    <phoneticPr fontId="2"/>
  </si>
  <si>
    <t>F.Cuore</t>
    <phoneticPr fontId="2"/>
  </si>
  <si>
    <t>アミーゴス鹿児島</t>
    <rPh sb="5" eb="8">
      <t>カゴシマ</t>
    </rPh>
    <phoneticPr fontId="2"/>
  </si>
  <si>
    <t>加治木中A</t>
    <rPh sb="0" eb="3">
      <t>カジキ</t>
    </rPh>
    <rPh sb="3" eb="4">
      <t>チュウ</t>
    </rPh>
    <phoneticPr fontId="2"/>
  </si>
  <si>
    <t>AFCパルティーダ</t>
    <phoneticPr fontId="2"/>
  </si>
  <si>
    <t>伊敷台中</t>
    <rPh sb="0" eb="3">
      <t>イシキダイ</t>
    </rPh>
    <rPh sb="3" eb="4">
      <t>チュウ</t>
    </rPh>
    <phoneticPr fontId="2"/>
  </si>
  <si>
    <t>鹿児島SC</t>
    <rPh sb="0" eb="3">
      <t>カゴシマ</t>
    </rPh>
    <phoneticPr fontId="2"/>
  </si>
  <si>
    <t>ディアマント</t>
    <phoneticPr fontId="2"/>
  </si>
  <si>
    <t>鹿児島育英館</t>
    <rPh sb="0" eb="3">
      <t>カゴシマ</t>
    </rPh>
    <rPh sb="3" eb="6">
      <t>イクエイカン</t>
    </rPh>
    <phoneticPr fontId="2"/>
  </si>
  <si>
    <t>太陽SC国分</t>
    <rPh sb="0" eb="2">
      <t>タイヨウ</t>
    </rPh>
    <rPh sb="4" eb="6">
      <t>コクブ</t>
    </rPh>
    <phoneticPr fontId="2"/>
  </si>
  <si>
    <t>フェリシド</t>
    <phoneticPr fontId="2"/>
  </si>
  <si>
    <t>高円宮杯 JFA　U-15　サッカーリーグ</t>
    <rPh sb="0" eb="3">
      <t>タカマドノミヤ</t>
    </rPh>
    <rPh sb="3" eb="4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</si>
</sst>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28"/>
      <color indexed="81"/>
      <name val="ＭＳ Ｐ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258">
    <xf numFmtId="0" fontId="0" fillId="0" borderId="0" xfId="0"/>
    <xf numFmtId="0" fontId="5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4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left"/>
    </xf>
    <xf numFmtId="0" fontId="9" fillId="6" borderId="11" xfId="0" applyFont="1" applyFill="1" applyBorder="1"/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7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7" borderId="1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56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0" fillId="8" borderId="4" xfId="0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12" fillId="4" borderId="0" xfId="0" applyFont="1" applyFill="1"/>
    <xf numFmtId="0" fontId="0" fillId="8" borderId="0" xfId="0" applyFill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8" borderId="4" xfId="0" applyFill="1" applyBorder="1" applyAlignment="1" applyProtection="1">
      <alignment horizontal="center" vertical="center" shrinkToFit="1"/>
      <protection locked="0"/>
    </xf>
    <xf numFmtId="0" fontId="0" fillId="8" borderId="5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center" vertical="center" shrinkToFit="1"/>
      <protection locked="0"/>
    </xf>
    <xf numFmtId="0" fontId="0" fillId="8" borderId="1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0" fontId="3" fillId="9" borderId="2" xfId="0" applyFont="1" applyFill="1" applyBorder="1" applyAlignment="1">
      <alignment horizontal="center" vertical="center" shrinkToFit="1"/>
    </xf>
    <xf numFmtId="0" fontId="3" fillId="10" borderId="2" xfId="0" applyFont="1" applyFill="1" applyBorder="1" applyAlignment="1">
      <alignment horizontal="center" vertical="center" shrinkToFit="1"/>
    </xf>
    <xf numFmtId="0" fontId="3" fillId="10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11" borderId="3" xfId="0" applyFont="1" applyFill="1" applyBorder="1" applyAlignment="1">
      <alignment horizontal="center" vertical="center" shrinkToFit="1"/>
    </xf>
    <xf numFmtId="0" fontId="3" fillId="11" borderId="6" xfId="0" applyFont="1" applyFill="1" applyBorder="1" applyAlignment="1">
      <alignment horizontal="center" vertical="center" shrinkToFit="1"/>
    </xf>
    <xf numFmtId="0" fontId="3" fillId="11" borderId="2" xfId="0" applyFont="1" applyFill="1" applyBorder="1" applyAlignment="1">
      <alignment horizontal="center" vertical="center" shrinkToFit="1"/>
    </xf>
    <xf numFmtId="0" fontId="3" fillId="12" borderId="6" xfId="0" applyFont="1" applyFill="1" applyBorder="1" applyAlignment="1">
      <alignment horizontal="center" vertical="center" shrinkToFit="1"/>
    </xf>
    <xf numFmtId="0" fontId="3" fillId="12" borderId="2" xfId="0" applyFont="1" applyFill="1" applyBorder="1" applyAlignment="1">
      <alignment horizontal="center" vertical="center" shrinkToFit="1"/>
    </xf>
    <xf numFmtId="0" fontId="3" fillId="13" borderId="6" xfId="0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center" vertical="center" shrinkToFit="1"/>
    </xf>
    <xf numFmtId="0" fontId="3" fillId="14" borderId="6" xfId="0" applyFont="1" applyFill="1" applyBorder="1" applyAlignment="1">
      <alignment horizontal="center" vertical="center" shrinkToFit="1"/>
    </xf>
    <xf numFmtId="0" fontId="3" fillId="14" borderId="3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3" fillId="15" borderId="6" xfId="0" applyFont="1" applyFill="1" applyBorder="1" applyAlignment="1">
      <alignment horizontal="center" vertical="center" shrinkToFit="1"/>
    </xf>
    <xf numFmtId="0" fontId="3" fillId="15" borderId="2" xfId="0" applyFont="1" applyFill="1" applyBorder="1" applyAlignment="1">
      <alignment horizontal="center" vertical="center" shrinkToFit="1"/>
    </xf>
    <xf numFmtId="0" fontId="3" fillId="16" borderId="3" xfId="0" applyFont="1" applyFill="1" applyBorder="1" applyAlignment="1">
      <alignment horizontal="center" vertical="center" shrinkToFit="1"/>
    </xf>
    <xf numFmtId="0" fontId="3" fillId="16" borderId="6" xfId="0" applyFont="1" applyFill="1" applyBorder="1" applyAlignment="1">
      <alignment horizontal="center" vertical="center" shrinkToFit="1"/>
    </xf>
    <xf numFmtId="0" fontId="3" fillId="16" borderId="2" xfId="0" applyFont="1" applyFill="1" applyBorder="1" applyAlignment="1">
      <alignment horizontal="center"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5" xfId="0" quotePrefix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3" fillId="5" borderId="0" xfId="0" applyFont="1" applyFill="1" applyBorder="1"/>
    <xf numFmtId="0" fontId="11" fillId="5" borderId="0" xfId="0" applyFont="1" applyFill="1" applyBorder="1"/>
    <xf numFmtId="0" fontId="3" fillId="5" borderId="12" xfId="0" applyFont="1" applyFill="1" applyBorder="1"/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 applyProtection="1">
      <alignment horizontal="center" vertical="center" shrinkToFit="1"/>
      <protection locked="0"/>
    </xf>
    <xf numFmtId="0" fontId="1" fillId="7" borderId="0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  <protection locked="0"/>
    </xf>
    <xf numFmtId="0" fontId="1" fillId="7" borderId="17" xfId="0" applyFont="1" applyFill="1" applyBorder="1" applyAlignment="1">
      <alignment horizontal="center" vertical="center" shrinkToFit="1"/>
    </xf>
    <xf numFmtId="0" fontId="0" fillId="7" borderId="18" xfId="0" applyFill="1" applyBorder="1" applyAlignment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  <protection locked="0"/>
    </xf>
    <xf numFmtId="0" fontId="1" fillId="7" borderId="19" xfId="0" applyFont="1" applyFill="1" applyBorder="1" applyAlignment="1" applyProtection="1">
      <alignment horizontal="center" vertical="center" shrinkToFit="1"/>
    </xf>
    <xf numFmtId="0" fontId="0" fillId="7" borderId="18" xfId="0" applyFill="1" applyBorder="1" applyAlignment="1" applyProtection="1">
      <alignment horizontal="center" vertical="center" shrinkToFit="1"/>
    </xf>
    <xf numFmtId="0" fontId="1" fillId="7" borderId="17" xfId="0" applyFont="1" applyFill="1" applyBorder="1" applyAlignment="1" applyProtection="1">
      <alignment horizontal="center" vertical="center" shrinkToFit="1"/>
    </xf>
    <xf numFmtId="0" fontId="1" fillId="7" borderId="19" xfId="0" applyFont="1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1" fillId="7" borderId="14" xfId="0" applyFont="1" applyFill="1" applyBorder="1" applyAlignment="1">
      <alignment horizontal="center" vertical="center" shrinkToFit="1"/>
    </xf>
    <xf numFmtId="0" fontId="0" fillId="7" borderId="20" xfId="0" applyFill="1" applyBorder="1" applyAlignment="1">
      <alignment horizontal="center" vertical="center" shrinkToFit="1"/>
    </xf>
    <xf numFmtId="0" fontId="1" fillId="7" borderId="21" xfId="0" applyFont="1" applyFill="1" applyBorder="1" applyAlignment="1">
      <alignment horizontal="center" vertical="center" shrinkToFit="1"/>
    </xf>
    <xf numFmtId="0" fontId="1" fillId="7" borderId="22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21" xfId="0" applyFill="1" applyBorder="1" applyAlignment="1">
      <alignment horizontal="center" vertical="center" shrinkToFit="1"/>
    </xf>
    <xf numFmtId="0" fontId="0" fillId="7" borderId="22" xfId="0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0" fillId="7" borderId="23" xfId="0" applyFill="1" applyBorder="1" applyAlignment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  <protection locked="0"/>
    </xf>
    <xf numFmtId="0" fontId="1" fillId="7" borderId="9" xfId="0" applyFont="1" applyFill="1" applyBorder="1" applyAlignment="1" applyProtection="1">
      <alignment horizontal="center" vertical="center" shrinkToFit="1"/>
    </xf>
    <xf numFmtId="0" fontId="0" fillId="7" borderId="13" xfId="0" applyFill="1" applyBorder="1" applyAlignment="1" applyProtection="1">
      <alignment horizontal="center" vertical="center" shrinkToFit="1"/>
    </xf>
    <xf numFmtId="0" fontId="1" fillId="7" borderId="14" xfId="0" applyFont="1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  <protection locked="0"/>
    </xf>
    <xf numFmtId="0" fontId="1" fillId="7" borderId="22" xfId="0" applyFont="1" applyFill="1" applyBorder="1" applyAlignment="1" applyProtection="1">
      <alignment horizontal="center" vertical="center" shrinkToFit="1"/>
    </xf>
    <xf numFmtId="0" fontId="0" fillId="7" borderId="20" xfId="0" applyFill="1" applyBorder="1" applyAlignment="1" applyProtection="1">
      <alignment horizontal="center" vertical="center" shrinkToFit="1"/>
    </xf>
    <xf numFmtId="0" fontId="1" fillId="7" borderId="21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1" fillId="7" borderId="8" xfId="0" applyFont="1" applyFill="1" applyBorder="1" applyAlignment="1" applyProtection="1">
      <alignment horizontal="center" vertical="center" shrinkToFit="1"/>
    </xf>
    <xf numFmtId="0" fontId="0" fillId="7" borderId="12" xfId="0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0" borderId="0" xfId="0" applyAlignment="1"/>
    <xf numFmtId="0" fontId="0" fillId="0" borderId="17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vertical="center" shrinkToFit="1"/>
    </xf>
    <xf numFmtId="0" fontId="16" fillId="5" borderId="0" xfId="0" applyFont="1" applyFill="1" applyBorder="1"/>
    <xf numFmtId="0" fontId="16" fillId="5" borderId="8" xfId="0" applyFont="1" applyFill="1" applyBorder="1"/>
    <xf numFmtId="0" fontId="0" fillId="0" borderId="0" xfId="0" applyAlignment="1">
      <alignment vertical="center" shrinkToFit="1"/>
    </xf>
    <xf numFmtId="0" fontId="0" fillId="0" borderId="24" xfId="0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textRotation="255" shrinkToFit="1"/>
    </xf>
    <xf numFmtId="0" fontId="19" fillId="5" borderId="0" xfId="0" applyFont="1" applyFill="1" applyBorder="1"/>
    <xf numFmtId="0" fontId="5" fillId="2" borderId="2" xfId="0" applyFont="1" applyFill="1" applyBorder="1" applyAlignment="1">
      <alignment horizontal="center" vertical="center" shrinkToFit="1"/>
    </xf>
    <xf numFmtId="0" fontId="20" fillId="0" borderId="0" xfId="1" applyFont="1">
      <alignment vertical="center"/>
    </xf>
    <xf numFmtId="0" fontId="18" fillId="0" borderId="0" xfId="1">
      <alignment vertical="center"/>
    </xf>
    <xf numFmtId="0" fontId="18" fillId="0" borderId="0" xfId="1" applyAlignment="1">
      <alignment horizontal="center" vertical="center"/>
    </xf>
    <xf numFmtId="0" fontId="18" fillId="0" borderId="0" xfId="1" applyAlignment="1">
      <alignment vertical="center" wrapText="1"/>
    </xf>
    <xf numFmtId="0" fontId="21" fillId="0" borderId="27" xfId="1" applyFont="1" applyBorder="1">
      <alignment vertical="center"/>
    </xf>
    <xf numFmtId="0" fontId="21" fillId="0" borderId="28" xfId="1" applyFont="1" applyBorder="1">
      <alignment vertical="center"/>
    </xf>
    <xf numFmtId="56" fontId="21" fillId="19" borderId="4" xfId="1" applyNumberFormat="1" applyFont="1" applyFill="1" applyBorder="1" applyAlignment="1">
      <alignment vertical="center" shrinkToFit="1"/>
    </xf>
    <xf numFmtId="0" fontId="21" fillId="19" borderId="4" xfId="1" applyFont="1" applyFill="1" applyBorder="1" applyAlignment="1">
      <alignment vertical="center" shrinkToFit="1"/>
    </xf>
    <xf numFmtId="56" fontId="21" fillId="19" borderId="5" xfId="1" applyNumberFormat="1" applyFont="1" applyFill="1" applyBorder="1" applyAlignment="1">
      <alignment vertical="center" shrinkToFit="1"/>
    </xf>
    <xf numFmtId="0" fontId="21" fillId="19" borderId="5" xfId="1" applyFont="1" applyFill="1" applyBorder="1" applyAlignment="1">
      <alignment vertical="center" shrinkToFit="1"/>
    </xf>
    <xf numFmtId="0" fontId="23" fillId="0" borderId="50" xfId="1" applyFont="1" applyBorder="1" applyAlignment="1">
      <alignment horizontal="right" vertical="center"/>
    </xf>
    <xf numFmtId="0" fontId="23" fillId="0" borderId="51" xfId="1" applyFont="1" applyBorder="1" applyAlignment="1">
      <alignment horizontal="center" vertical="center"/>
    </xf>
    <xf numFmtId="0" fontId="18" fillId="0" borderId="24" xfId="1" applyBorder="1">
      <alignment vertical="center"/>
    </xf>
    <xf numFmtId="0" fontId="18" fillId="19" borderId="0" xfId="1" applyFill="1" applyBorder="1" applyAlignment="1">
      <alignment horizontal="right" vertical="center" wrapText="1"/>
    </xf>
    <xf numFmtId="0" fontId="21" fillId="19" borderId="15" xfId="1" applyFont="1" applyFill="1" applyBorder="1" applyAlignment="1">
      <alignment vertical="center" shrinkToFit="1"/>
    </xf>
    <xf numFmtId="0" fontId="21" fillId="19" borderId="16" xfId="1" applyFont="1" applyFill="1" applyBorder="1" applyAlignment="1">
      <alignment vertical="center" shrinkToFit="1"/>
    </xf>
    <xf numFmtId="0" fontId="18" fillId="0" borderId="4" xfId="1" applyBorder="1">
      <alignment vertical="center"/>
    </xf>
    <xf numFmtId="56" fontId="21" fillId="19" borderId="38" xfId="1" applyNumberFormat="1" applyFont="1" applyFill="1" applyBorder="1" applyAlignment="1">
      <alignment vertical="center" shrinkToFit="1"/>
    </xf>
    <xf numFmtId="0" fontId="21" fillId="19" borderId="38" xfId="1" applyFont="1" applyFill="1" applyBorder="1" applyAlignment="1">
      <alignment vertical="center" shrinkToFit="1"/>
    </xf>
    <xf numFmtId="0" fontId="18" fillId="0" borderId="29" xfId="1" applyBorder="1">
      <alignment vertical="center"/>
    </xf>
    <xf numFmtId="0" fontId="18" fillId="0" borderId="30" xfId="1" applyBorder="1">
      <alignment vertical="center"/>
    </xf>
    <xf numFmtId="0" fontId="21" fillId="0" borderId="43" xfId="1" applyFont="1" applyBorder="1">
      <alignment vertical="center"/>
    </xf>
    <xf numFmtId="0" fontId="21" fillId="19" borderId="13" xfId="1" applyFont="1" applyFill="1" applyBorder="1" applyAlignment="1">
      <alignment vertical="center" shrinkToFit="1"/>
    </xf>
    <xf numFmtId="0" fontId="18" fillId="0" borderId="48" xfId="1" applyBorder="1">
      <alignment vertical="center"/>
    </xf>
    <xf numFmtId="0" fontId="21" fillId="0" borderId="53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18" fillId="0" borderId="56" xfId="1" applyBorder="1" applyAlignment="1">
      <alignment horizontal="center" vertical="center"/>
    </xf>
    <xf numFmtId="0" fontId="18" fillId="0" borderId="0" xfId="1" applyAlignment="1">
      <alignment horizontal="left" vertical="center"/>
    </xf>
    <xf numFmtId="0" fontId="0" fillId="20" borderId="0" xfId="0" applyFill="1"/>
    <xf numFmtId="0" fontId="0" fillId="0" borderId="0" xfId="0"/>
    <xf numFmtId="0" fontId="18" fillId="19" borderId="0" xfId="1" applyFill="1" applyBorder="1" applyAlignment="1">
      <alignment vertical="center" wrapText="1"/>
    </xf>
    <xf numFmtId="0" fontId="22" fillId="19" borderId="0" xfId="1" applyFont="1" applyFill="1" applyBorder="1" applyAlignment="1">
      <alignment vertical="center" wrapText="1"/>
    </xf>
    <xf numFmtId="0" fontId="23" fillId="0" borderId="24" xfId="1" applyFont="1" applyBorder="1" applyAlignment="1">
      <alignment horizontal="center" vertical="center"/>
    </xf>
    <xf numFmtId="0" fontId="18" fillId="0" borderId="0" xfId="1" applyBorder="1">
      <alignment vertical="center"/>
    </xf>
    <xf numFmtId="0" fontId="22" fillId="19" borderId="0" xfId="1" applyFont="1" applyFill="1" applyBorder="1" applyAlignment="1">
      <alignment horizontal="center" vertical="center" shrinkToFit="1"/>
    </xf>
    <xf numFmtId="0" fontId="23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17" fillId="0" borderId="0" xfId="0" applyFont="1"/>
    <xf numFmtId="0" fontId="3" fillId="21" borderId="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3" fillId="21" borderId="3" xfId="0" applyFont="1" applyFill="1" applyBorder="1" applyAlignment="1" applyProtection="1">
      <alignment horizontal="center" vertical="center" shrinkToFit="1"/>
      <protection locked="0"/>
    </xf>
    <xf numFmtId="0" fontId="0" fillId="21" borderId="4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</xf>
    <xf numFmtId="0" fontId="0" fillId="21" borderId="15" xfId="0" applyFill="1" applyBorder="1" applyAlignment="1" applyProtection="1">
      <alignment horizontal="center" vertical="center" shrinkToFit="1"/>
      <protection locked="0"/>
    </xf>
    <xf numFmtId="0" fontId="0" fillId="21" borderId="5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</xf>
    <xf numFmtId="0" fontId="0" fillId="21" borderId="16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50" xfId="0" applyFont="1" applyFill="1" applyBorder="1" applyAlignment="1" applyProtection="1">
      <alignment vertical="center"/>
    </xf>
    <xf numFmtId="0" fontId="15" fillId="5" borderId="0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0" fillId="8" borderId="0" xfId="0" applyFill="1" applyAlignment="1" applyProtection="1">
      <alignment horizontal="center"/>
      <protection locked="0"/>
    </xf>
    <xf numFmtId="0" fontId="0" fillId="18" borderId="1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9" fillId="17" borderId="15" xfId="0" applyFont="1" applyFill="1" applyBorder="1" applyAlignment="1">
      <alignment horizontal="center"/>
    </xf>
    <xf numFmtId="0" fontId="9" fillId="17" borderId="26" xfId="0" applyFont="1" applyFill="1" applyBorder="1" applyAlignment="1">
      <alignment horizontal="center"/>
    </xf>
    <xf numFmtId="0" fontId="9" fillId="17" borderId="25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0" fillId="3" borderId="2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1" fillId="7" borderId="37" xfId="0" applyFont="1" applyFill="1" applyBorder="1" applyAlignment="1">
      <alignment horizontal="center" vertical="center" shrinkToFit="1"/>
    </xf>
    <xf numFmtId="0" fontId="1" fillId="7" borderId="38" xfId="0" applyFont="1" applyFill="1" applyBorder="1" applyAlignment="1">
      <alignment horizontal="center" vertical="center" shrinkToFit="1"/>
    </xf>
    <xf numFmtId="0" fontId="1" fillId="5" borderId="49" xfId="0" applyFont="1" applyFill="1" applyBorder="1" applyAlignment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32" xfId="0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vertical="center" shrinkToFit="1"/>
    </xf>
    <xf numFmtId="0" fontId="0" fillId="7" borderId="34" xfId="0" applyFill="1" applyBorder="1" applyAlignment="1">
      <alignment horizontal="center" vertical="center" shrinkToFit="1"/>
    </xf>
    <xf numFmtId="0" fontId="0" fillId="7" borderId="35" xfId="0" applyFill="1" applyBorder="1" applyAlignment="1">
      <alignment horizontal="center" vertical="center" shrinkToFit="1"/>
    </xf>
    <xf numFmtId="0" fontId="0" fillId="7" borderId="36" xfId="0" applyFill="1" applyBorder="1" applyAlignment="1">
      <alignment horizontal="center" vertical="center" shrinkToFit="1"/>
    </xf>
    <xf numFmtId="0" fontId="3" fillId="8" borderId="42" xfId="0" applyFont="1" applyFill="1" applyBorder="1" applyAlignment="1" applyProtection="1">
      <alignment horizontal="center" vertical="center" wrapText="1" shrinkToFit="1"/>
      <protection locked="0"/>
    </xf>
    <xf numFmtId="0" fontId="3" fillId="8" borderId="43" xfId="0" applyFont="1" applyFill="1" applyBorder="1" applyAlignment="1" applyProtection="1">
      <alignment horizontal="center" vertical="center" wrapText="1" shrinkToFit="1"/>
      <protection locked="0"/>
    </xf>
    <xf numFmtId="0" fontId="3" fillId="8" borderId="44" xfId="0" applyFont="1" applyFill="1" applyBorder="1" applyAlignment="1" applyProtection="1">
      <alignment horizontal="center" vertical="center" wrapText="1" shrinkToFit="1"/>
      <protection locked="0"/>
    </xf>
    <xf numFmtId="0" fontId="3" fillId="8" borderId="45" xfId="0" applyFont="1" applyFill="1" applyBorder="1" applyAlignment="1" applyProtection="1">
      <alignment horizontal="center" vertical="center" wrapText="1" shrinkToFit="1"/>
      <protection locked="0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0" fillId="0" borderId="40" xfId="0" applyBorder="1"/>
    <xf numFmtId="0" fontId="0" fillId="0" borderId="41" xfId="0" applyBorder="1"/>
    <xf numFmtId="0" fontId="4" fillId="8" borderId="17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22" fontId="0" fillId="0" borderId="0" xfId="0" applyNumberFormat="1" applyBorder="1" applyAlignment="1">
      <alignment horizontal="center" vertical="center" shrinkToFit="1"/>
    </xf>
    <xf numFmtId="0" fontId="0" fillId="0" borderId="0" xfId="0"/>
    <xf numFmtId="0" fontId="14" fillId="0" borderId="17" xfId="0" applyFont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right" vertical="center" shrinkToFit="1"/>
    </xf>
    <xf numFmtId="0" fontId="4" fillId="0" borderId="17" xfId="0" applyFont="1" applyFill="1" applyBorder="1" applyAlignment="1" applyProtection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50" xfId="0" applyBorder="1" applyAlignment="1">
      <alignment horizontal="right" vertical="center" shrinkToFit="1"/>
    </xf>
    <xf numFmtId="0" fontId="0" fillId="0" borderId="51" xfId="0" applyBorder="1" applyAlignment="1">
      <alignment horizontal="right" vertical="center" shrinkToFit="1"/>
    </xf>
    <xf numFmtId="0" fontId="28" fillId="0" borderId="0" xfId="0" applyFont="1" applyFill="1" applyBorder="1" applyAlignment="1" applyProtection="1">
      <alignment horizontal="left" vertical="center" wrapText="1" shrinkToFit="1"/>
    </xf>
    <xf numFmtId="0" fontId="28" fillId="0" borderId="0" xfId="0" applyFont="1" applyFill="1" applyBorder="1" applyAlignment="1" applyProtection="1">
      <alignment horizontal="left" vertical="center" shrinkToFit="1"/>
    </xf>
    <xf numFmtId="0" fontId="0" fillId="0" borderId="27" xfId="0" applyFill="1" applyBorder="1" applyAlignment="1" applyProtection="1">
      <alignment horizontal="center" vertical="center" shrinkToFit="1"/>
    </xf>
    <xf numFmtId="0" fontId="0" fillId="0" borderId="28" xfId="0" applyFill="1" applyBorder="1" applyAlignment="1" applyProtection="1">
      <alignment horizontal="center"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0" fillId="0" borderId="30" xfId="0" applyFill="1" applyBorder="1" applyAlignment="1" applyProtection="1">
      <alignment horizontal="center" vertical="center" shrinkToFit="1"/>
    </xf>
    <xf numFmtId="0" fontId="22" fillId="19" borderId="45" xfId="1" applyFont="1" applyFill="1" applyBorder="1" applyAlignment="1">
      <alignment horizontal="center" vertical="center" shrinkToFit="1"/>
    </xf>
    <xf numFmtId="0" fontId="22" fillId="19" borderId="17" xfId="1" applyFont="1" applyFill="1" applyBorder="1" applyAlignment="1">
      <alignment horizontal="center" vertical="center" shrinkToFit="1"/>
    </xf>
    <xf numFmtId="0" fontId="22" fillId="19" borderId="60" xfId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56" fontId="9" fillId="21" borderId="50" xfId="0" applyNumberFormat="1" applyFont="1" applyFill="1" applyBorder="1" applyAlignment="1" applyProtection="1">
      <alignment horizontal="center" vertical="center"/>
      <protection locked="0"/>
    </xf>
    <xf numFmtId="0" fontId="9" fillId="21" borderId="51" xfId="0" applyFont="1" applyFill="1" applyBorder="1" applyAlignment="1" applyProtection="1">
      <alignment horizontal="center" vertical="center"/>
      <protection locked="0"/>
    </xf>
    <xf numFmtId="0" fontId="9" fillId="21" borderId="50" xfId="0" applyFont="1" applyFill="1" applyBorder="1" applyAlignment="1" applyProtection="1">
      <alignment horizontal="center" vertical="center"/>
      <protection locked="0"/>
    </xf>
    <xf numFmtId="0" fontId="9" fillId="21" borderId="24" xfId="0" applyFont="1" applyFill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 shrinkToFit="1"/>
    </xf>
    <xf numFmtId="0" fontId="30" fillId="0" borderId="24" xfId="0" applyFont="1" applyBorder="1" applyAlignment="1" applyProtection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23" fillId="19" borderId="52" xfId="1" applyFont="1" applyFill="1" applyBorder="1" applyAlignment="1">
      <alignment horizontal="right" vertical="center" wrapText="1"/>
    </xf>
    <xf numFmtId="0" fontId="23" fillId="19" borderId="0" xfId="1" applyFont="1" applyFill="1" applyBorder="1" applyAlignment="1">
      <alignment horizontal="right" vertical="center" wrapText="1"/>
    </xf>
    <xf numFmtId="0" fontId="26" fillId="20" borderId="0" xfId="1" applyFont="1" applyFill="1" applyBorder="1" applyAlignment="1">
      <alignment horizontal="center" vertical="center" shrinkToFit="1"/>
    </xf>
    <xf numFmtId="0" fontId="18" fillId="19" borderId="57" xfId="1" applyFill="1" applyBorder="1" applyAlignment="1">
      <alignment horizontal="center" vertical="center" shrinkToFit="1"/>
    </xf>
    <xf numFmtId="0" fontId="18" fillId="19" borderId="58" xfId="1" applyFill="1" applyBorder="1" applyAlignment="1">
      <alignment horizontal="center" vertical="center" shrinkToFit="1"/>
    </xf>
    <xf numFmtId="0" fontId="18" fillId="0" borderId="59" xfId="1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10</xdr:row>
      <xdr:rowOff>133350</xdr:rowOff>
    </xdr:from>
    <xdr:to>
      <xdr:col>4</xdr:col>
      <xdr:colOff>666750</xdr:colOff>
      <xdr:row>15</xdr:row>
      <xdr:rowOff>9525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 flipV="1">
          <a:off x="2581275" y="2933700"/>
          <a:ext cx="8286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10</xdr:row>
      <xdr:rowOff>133350</xdr:rowOff>
    </xdr:from>
    <xdr:to>
      <xdr:col>5</xdr:col>
      <xdr:colOff>400050</xdr:colOff>
      <xdr:row>15</xdr:row>
      <xdr:rowOff>0</xdr:rowOff>
    </xdr:to>
    <xdr:sp macro="" textlink="">
      <xdr:nvSpPr>
        <xdr:cNvPr id="1226" name="Line 2"/>
        <xdr:cNvSpPr>
          <a:spLocks noChangeShapeType="1"/>
        </xdr:cNvSpPr>
      </xdr:nvSpPr>
      <xdr:spPr bwMode="auto">
        <a:xfrm flipV="1">
          <a:off x="3829050" y="29337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371475</xdr:colOff>
      <xdr:row>17</xdr:row>
      <xdr:rowOff>9525</xdr:rowOff>
    </xdr:from>
    <xdr:to>
      <xdr:col>3</xdr:col>
      <xdr:colOff>371475</xdr:colOff>
      <xdr:row>20</xdr:row>
      <xdr:rowOff>133350</xdr:rowOff>
    </xdr:to>
    <xdr:sp macro="" textlink="">
      <xdr:nvSpPr>
        <xdr:cNvPr id="1227" name="Line 3"/>
        <xdr:cNvSpPr>
          <a:spLocks noChangeShapeType="1"/>
        </xdr:cNvSpPr>
      </xdr:nvSpPr>
      <xdr:spPr bwMode="auto">
        <a:xfrm>
          <a:off x="2428875" y="40290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17</xdr:row>
      <xdr:rowOff>9525</xdr:rowOff>
    </xdr:from>
    <xdr:to>
      <xdr:col>5</xdr:col>
      <xdr:colOff>419100</xdr:colOff>
      <xdr:row>20</xdr:row>
      <xdr:rowOff>123825</xdr:rowOff>
    </xdr:to>
    <xdr:sp macro="" textlink="">
      <xdr:nvSpPr>
        <xdr:cNvPr id="1228" name="Line 4"/>
        <xdr:cNvSpPr>
          <a:spLocks noChangeShapeType="1"/>
        </xdr:cNvSpPr>
      </xdr:nvSpPr>
      <xdr:spPr bwMode="auto">
        <a:xfrm flipH="1">
          <a:off x="2933700" y="4029075"/>
          <a:ext cx="9144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333375</xdr:colOff>
      <xdr:row>17</xdr:row>
      <xdr:rowOff>19050</xdr:rowOff>
    </xdr:from>
    <xdr:to>
      <xdr:col>2</xdr:col>
      <xdr:colOff>333375</xdr:colOff>
      <xdr:row>25</xdr:row>
      <xdr:rowOff>38100</xdr:rowOff>
    </xdr:to>
    <xdr:sp macro="" textlink="">
      <xdr:nvSpPr>
        <xdr:cNvPr id="1229" name="Line 5"/>
        <xdr:cNvSpPr>
          <a:spLocks noChangeShapeType="1"/>
        </xdr:cNvSpPr>
      </xdr:nvSpPr>
      <xdr:spPr bwMode="auto">
        <a:xfrm>
          <a:off x="1704975" y="4038600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16</xdr:row>
      <xdr:rowOff>171450</xdr:rowOff>
    </xdr:from>
    <xdr:to>
      <xdr:col>6</xdr:col>
      <xdr:colOff>352425</xdr:colOff>
      <xdr:row>25</xdr:row>
      <xdr:rowOff>9525</xdr:rowOff>
    </xdr:to>
    <xdr:sp macro="" textlink="">
      <xdr:nvSpPr>
        <xdr:cNvPr id="1230" name="Line 6"/>
        <xdr:cNvSpPr>
          <a:spLocks noChangeShapeType="1"/>
        </xdr:cNvSpPr>
      </xdr:nvSpPr>
      <xdr:spPr bwMode="auto">
        <a:xfrm>
          <a:off x="4486275" y="40100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295275</xdr:colOff>
      <xdr:row>29</xdr:row>
      <xdr:rowOff>19050</xdr:rowOff>
    </xdr:from>
    <xdr:to>
      <xdr:col>7</xdr:col>
      <xdr:colOff>371475</xdr:colOff>
      <xdr:row>33</xdr:row>
      <xdr:rowOff>0</xdr:rowOff>
    </xdr:to>
    <xdr:sp macro="" textlink="">
      <xdr:nvSpPr>
        <xdr:cNvPr id="1231" name="AutoShape 7"/>
        <xdr:cNvSpPr>
          <a:spLocks/>
        </xdr:cNvSpPr>
      </xdr:nvSpPr>
      <xdr:spPr bwMode="auto">
        <a:xfrm>
          <a:off x="5114925" y="6191250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13</xdr:row>
      <xdr:rowOff>104775</xdr:rowOff>
    </xdr:from>
    <xdr:to>
      <xdr:col>7</xdr:col>
      <xdr:colOff>638175</xdr:colOff>
      <xdr:row>13</xdr:row>
      <xdr:rowOff>104775</xdr:rowOff>
    </xdr:to>
    <xdr:sp macro="" textlink="">
      <xdr:nvSpPr>
        <xdr:cNvPr id="1232" name="Line 8"/>
        <xdr:cNvSpPr>
          <a:spLocks noChangeShapeType="1"/>
        </xdr:cNvSpPr>
      </xdr:nvSpPr>
      <xdr:spPr bwMode="auto">
        <a:xfrm flipH="1">
          <a:off x="4848225" y="34194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8</xdr:row>
      <xdr:rowOff>38099</xdr:rowOff>
    </xdr:from>
    <xdr:to>
      <xdr:col>15</xdr:col>
      <xdr:colOff>495300</xdr:colOff>
      <xdr:row>21</xdr:row>
      <xdr:rowOff>171449</xdr:rowOff>
    </xdr:to>
    <xdr:sp macro="" textlink="">
      <xdr:nvSpPr>
        <xdr:cNvPr id="3" name="テキスト ボックス 2"/>
        <xdr:cNvSpPr txBox="1"/>
      </xdr:nvSpPr>
      <xdr:spPr>
        <a:xfrm>
          <a:off x="6915150" y="1676399"/>
          <a:ext cx="309562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結果をメールで報告する場合、このエクセルデータを、</a:t>
          </a:r>
          <a:r>
            <a:rPr kumimoji="1" lang="ja-JP" altLang="en-US" sz="1600" b="1">
              <a:solidFill>
                <a:srgbClr val="FF0000"/>
              </a:solidFill>
            </a:rPr>
            <a:t>ファイル名に日付を入れて保存し</a:t>
          </a:r>
          <a:r>
            <a:rPr kumimoji="1" lang="ja-JP" altLang="en-US" sz="1600"/>
            <a:t>て、添付ファイルで送って下さい。</a:t>
          </a:r>
          <a:endParaRPr kumimoji="1" lang="en-US" altLang="ja-JP" sz="1600"/>
        </a:p>
        <a:p>
          <a:r>
            <a:rPr kumimoji="1" lang="ja-JP" altLang="en-US" sz="1600"/>
            <a:t>（例）</a:t>
          </a:r>
          <a:endParaRPr kumimoji="1" lang="en-US" altLang="ja-JP" sz="1600"/>
        </a:p>
        <a:p>
          <a:r>
            <a:rPr kumimoji="1" lang="ja-JP" altLang="en-US" sz="1600"/>
            <a:t>「２０１３０１２６試合結果報告」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よろしくお願いします。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>
              <a:solidFill>
                <a:srgbClr val="FF0000"/>
              </a:solidFill>
            </a:rPr>
            <a:t>＜再度確認＞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4</a:t>
          </a:r>
          <a:r>
            <a:rPr kumimoji="1" lang="ja-JP" altLang="en-US" sz="1600">
              <a:solidFill>
                <a:srgbClr val="FF0000"/>
              </a:solidFill>
            </a:rPr>
            <a:t>つのシートに入力が完了していますか？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M39"/>
  <sheetViews>
    <sheetView workbookViewId="0">
      <selection activeCell="B1" sqref="B1"/>
    </sheetView>
  </sheetViews>
  <sheetFormatPr defaultColWidth="9" defaultRowHeight="13.5"/>
  <cols>
    <col min="1" max="5" width="9" style="9"/>
    <col min="6" max="6" width="9.25" style="9" bestFit="1" customWidth="1"/>
    <col min="7" max="16384" width="9" style="9"/>
  </cols>
  <sheetData>
    <row r="1" spans="2:13" ht="18.75">
      <c r="B1" s="41" t="s">
        <v>25</v>
      </c>
      <c r="F1" s="9" t="s">
        <v>103</v>
      </c>
      <c r="M1" s="9" t="s">
        <v>60</v>
      </c>
    </row>
    <row r="2" spans="2:13">
      <c r="B2" s="23" t="s">
        <v>32</v>
      </c>
      <c r="C2" s="24"/>
      <c r="D2" s="24"/>
      <c r="E2" s="24"/>
      <c r="F2" s="24"/>
      <c r="G2" s="24"/>
      <c r="H2" s="24"/>
      <c r="I2" s="24"/>
      <c r="J2" s="24"/>
      <c r="K2" s="25"/>
    </row>
    <row r="3" spans="2:13" ht="14.25">
      <c r="B3" s="26"/>
      <c r="C3" s="74" t="s">
        <v>33</v>
      </c>
      <c r="D3" s="10"/>
      <c r="E3" s="10"/>
      <c r="F3" s="10"/>
      <c r="G3" s="10"/>
      <c r="H3" s="10"/>
      <c r="I3" s="10"/>
      <c r="J3" s="10"/>
      <c r="K3" s="27"/>
    </row>
    <row r="4" spans="2:13" ht="14.25">
      <c r="B4" s="26"/>
      <c r="C4" s="75" t="s">
        <v>34</v>
      </c>
      <c r="D4" s="10"/>
      <c r="E4" s="10"/>
      <c r="F4" s="10"/>
      <c r="G4" s="10"/>
      <c r="H4" s="10"/>
      <c r="I4" s="10"/>
      <c r="J4" s="10"/>
      <c r="K4" s="27"/>
    </row>
    <row r="5" spans="2:13" ht="19.5" customHeight="1">
      <c r="B5" s="26"/>
      <c r="C5" s="75"/>
      <c r="D5" s="119"/>
      <c r="E5" s="119"/>
      <c r="F5" s="119"/>
      <c r="G5" s="119"/>
      <c r="H5" s="119"/>
      <c r="I5" s="119"/>
      <c r="J5" s="119"/>
      <c r="K5" s="120"/>
    </row>
    <row r="6" spans="2:13" ht="127.5" customHeight="1">
      <c r="B6" s="26"/>
      <c r="C6" s="181" t="s">
        <v>115</v>
      </c>
      <c r="D6" s="181"/>
      <c r="E6" s="181"/>
      <c r="F6" s="181"/>
      <c r="G6" s="181"/>
      <c r="H6" s="181"/>
      <c r="I6" s="181"/>
      <c r="J6" s="181"/>
      <c r="K6" s="182"/>
    </row>
    <row r="7" spans="2:13" ht="14.25">
      <c r="B7" s="26"/>
      <c r="C7" s="75"/>
      <c r="D7" s="10"/>
      <c r="E7" s="10"/>
      <c r="F7" s="10"/>
      <c r="G7" s="10"/>
      <c r="H7" s="10"/>
      <c r="I7" s="10"/>
      <c r="J7" s="10"/>
      <c r="K7" s="27"/>
    </row>
    <row r="8" spans="2:13" ht="14.25">
      <c r="B8" s="76" t="s">
        <v>35</v>
      </c>
      <c r="C8" s="75"/>
      <c r="D8" s="10"/>
      <c r="E8" s="10"/>
      <c r="F8" s="10"/>
      <c r="G8" s="10" t="s">
        <v>61</v>
      </c>
      <c r="H8" s="10"/>
      <c r="I8" s="10"/>
      <c r="J8" s="10"/>
      <c r="K8" s="27"/>
    </row>
    <row r="9" spans="2:13" ht="14.25">
      <c r="B9" s="76"/>
      <c r="C9" s="75"/>
      <c r="D9" s="10"/>
      <c r="E9" s="10"/>
      <c r="F9" s="10"/>
      <c r="G9" s="10"/>
      <c r="H9" s="10"/>
      <c r="I9" s="10"/>
      <c r="J9" s="10"/>
      <c r="K9" s="27"/>
    </row>
    <row r="10" spans="2:13" ht="17.25">
      <c r="B10" s="26"/>
      <c r="C10" s="10"/>
      <c r="D10" s="10"/>
      <c r="E10" s="10"/>
      <c r="F10" s="186" t="s">
        <v>13</v>
      </c>
      <c r="G10" s="187"/>
      <c r="H10" s="188"/>
      <c r="I10" s="10"/>
      <c r="J10" s="10"/>
      <c r="K10" s="27"/>
    </row>
    <row r="11" spans="2:13">
      <c r="B11" s="26"/>
      <c r="C11" s="10"/>
      <c r="D11" s="10"/>
      <c r="E11" s="10"/>
      <c r="F11" s="10"/>
      <c r="G11" s="10"/>
      <c r="H11" s="10"/>
      <c r="I11" s="10"/>
      <c r="J11" s="10"/>
      <c r="K11" s="27"/>
    </row>
    <row r="12" spans="2:13">
      <c r="B12" s="26"/>
      <c r="C12" s="10"/>
      <c r="D12" s="10"/>
      <c r="E12" s="10"/>
      <c r="F12" s="10"/>
      <c r="G12" s="10"/>
      <c r="H12" s="10"/>
      <c r="I12" s="10"/>
      <c r="J12" s="10"/>
      <c r="K12" s="27"/>
    </row>
    <row r="13" spans="2:13">
      <c r="B13" s="26"/>
      <c r="C13" s="10"/>
      <c r="D13" s="10"/>
      <c r="E13" s="10"/>
      <c r="F13" s="10"/>
      <c r="G13" s="10"/>
      <c r="H13" s="10"/>
      <c r="I13" s="126" t="s">
        <v>68</v>
      </c>
      <c r="J13" s="10"/>
      <c r="K13" s="27"/>
    </row>
    <row r="14" spans="2:13" ht="14.25" thickBot="1">
      <c r="B14" s="26"/>
      <c r="C14" s="10"/>
      <c r="D14" s="10"/>
      <c r="E14" s="10"/>
      <c r="F14" s="34">
        <v>37569</v>
      </c>
      <c r="G14" s="35" t="s">
        <v>12</v>
      </c>
      <c r="H14" s="10"/>
      <c r="I14" s="184" t="s">
        <v>21</v>
      </c>
      <c r="J14" s="185"/>
      <c r="K14" s="27"/>
    </row>
    <row r="15" spans="2:13">
      <c r="B15" s="26"/>
      <c r="C15" s="2" t="s">
        <v>10</v>
      </c>
      <c r="D15" s="4"/>
      <c r="E15" s="4"/>
      <c r="F15" s="4"/>
      <c r="G15" s="5" t="s">
        <v>11</v>
      </c>
      <c r="H15" s="10"/>
      <c r="I15" s="126" t="s">
        <v>67</v>
      </c>
      <c r="J15" s="10"/>
      <c r="K15" s="27"/>
    </row>
    <row r="16" spans="2:13">
      <c r="B16" s="26"/>
      <c r="C16" s="191" t="str">
        <f>IF(D16:D17= "","",D16+D17)</f>
        <v/>
      </c>
      <c r="D16" s="37"/>
      <c r="E16" s="6" t="s">
        <v>8</v>
      </c>
      <c r="F16" s="39"/>
      <c r="G16" s="193" t="str">
        <f>IF(F16:F17= "","",F16+F17)</f>
        <v/>
      </c>
      <c r="H16" s="10"/>
      <c r="I16" s="10"/>
      <c r="J16" s="10"/>
      <c r="K16" s="27"/>
    </row>
    <row r="17" spans="2:11" ht="14.25" thickBot="1">
      <c r="B17" s="26"/>
      <c r="C17" s="192"/>
      <c r="D17" s="38"/>
      <c r="E17" s="7" t="s">
        <v>9</v>
      </c>
      <c r="F17" s="40"/>
      <c r="G17" s="194"/>
      <c r="H17" s="10"/>
      <c r="I17" s="10"/>
      <c r="J17" s="10"/>
      <c r="K17" s="27"/>
    </row>
    <row r="18" spans="2:11">
      <c r="B18" s="26"/>
      <c r="C18" s="10"/>
      <c r="D18" s="10"/>
      <c r="E18" s="10"/>
      <c r="F18" s="10"/>
      <c r="G18" s="10"/>
      <c r="H18" s="10"/>
      <c r="I18" s="36"/>
      <c r="J18" s="36"/>
      <c r="K18" s="27"/>
    </row>
    <row r="19" spans="2:11">
      <c r="B19" s="26"/>
      <c r="C19" s="10"/>
      <c r="D19" s="10"/>
      <c r="E19" s="10"/>
      <c r="F19" s="10"/>
      <c r="G19" s="10"/>
      <c r="H19" s="10"/>
      <c r="I19" s="10" t="s">
        <v>24</v>
      </c>
      <c r="J19" s="10"/>
      <c r="K19" s="27"/>
    </row>
    <row r="20" spans="2:11">
      <c r="B20" s="26"/>
      <c r="C20" s="10"/>
      <c r="D20" s="10"/>
      <c r="E20" s="10"/>
      <c r="F20" s="10"/>
      <c r="G20" s="10"/>
      <c r="H20" s="10"/>
      <c r="I20" s="10" t="s">
        <v>102</v>
      </c>
      <c r="J20" s="157"/>
      <c r="K20" s="27"/>
    </row>
    <row r="21" spans="2:11">
      <c r="B21" s="26"/>
      <c r="C21" s="10"/>
      <c r="D21" s="10"/>
      <c r="E21" s="10"/>
      <c r="F21" s="10"/>
      <c r="G21" s="10"/>
      <c r="H21" s="10"/>
      <c r="I21" s="10"/>
      <c r="J21" s="10"/>
      <c r="K21" s="27"/>
    </row>
    <row r="22" spans="2:11" ht="17.25">
      <c r="B22" s="26"/>
      <c r="C22" s="10"/>
      <c r="D22" s="186" t="s">
        <v>14</v>
      </c>
      <c r="E22" s="187"/>
      <c r="F22" s="188"/>
      <c r="G22" s="10"/>
      <c r="H22" s="10"/>
      <c r="I22" s="10"/>
      <c r="J22" s="10"/>
      <c r="K22" s="27"/>
    </row>
    <row r="23" spans="2:11">
      <c r="B23" s="26"/>
      <c r="C23" s="10"/>
      <c r="D23" s="10"/>
      <c r="E23" s="10"/>
      <c r="F23" s="10"/>
      <c r="G23" s="10"/>
      <c r="H23" s="10"/>
      <c r="I23" s="10"/>
      <c r="J23" s="10"/>
      <c r="K23" s="27"/>
    </row>
    <row r="24" spans="2:11">
      <c r="B24" s="26"/>
      <c r="C24" s="10"/>
      <c r="D24" s="10"/>
      <c r="E24" s="10"/>
      <c r="F24" s="10"/>
      <c r="G24" s="10"/>
      <c r="H24" s="10"/>
      <c r="I24" s="10"/>
      <c r="J24" s="10"/>
      <c r="K24" s="27"/>
    </row>
    <row r="25" spans="2:11">
      <c r="B25" s="26"/>
      <c r="C25" s="10"/>
      <c r="D25" s="10"/>
      <c r="E25" s="10"/>
      <c r="F25" s="10"/>
      <c r="G25" s="10"/>
      <c r="H25" s="10"/>
      <c r="I25" s="10"/>
      <c r="J25" s="10"/>
      <c r="K25" s="27"/>
    </row>
    <row r="26" spans="2:11" ht="17.25">
      <c r="B26" s="26"/>
      <c r="C26" s="186" t="s">
        <v>15</v>
      </c>
      <c r="D26" s="187"/>
      <c r="E26" s="187"/>
      <c r="F26" s="187"/>
      <c r="G26" s="188"/>
      <c r="H26" s="10"/>
      <c r="I26" s="10"/>
      <c r="J26" s="10"/>
      <c r="K26" s="27"/>
    </row>
    <row r="27" spans="2:11">
      <c r="B27" s="26"/>
      <c r="C27" s="10"/>
      <c r="D27" s="10"/>
      <c r="E27" s="10"/>
      <c r="F27" s="10"/>
      <c r="G27" s="10"/>
      <c r="H27" s="10"/>
      <c r="I27" s="10"/>
      <c r="J27" s="10"/>
      <c r="K27" s="27"/>
    </row>
    <row r="28" spans="2:11">
      <c r="B28" s="26"/>
      <c r="C28" s="10"/>
      <c r="D28" s="10"/>
      <c r="E28" s="10"/>
      <c r="F28" s="10"/>
      <c r="G28" s="10"/>
      <c r="H28" s="10"/>
      <c r="I28" s="10"/>
      <c r="J28" s="10"/>
      <c r="K28" s="27"/>
    </row>
    <row r="29" spans="2:11">
      <c r="B29" s="26"/>
      <c r="C29" s="10"/>
      <c r="D29" s="10"/>
      <c r="E29" s="10"/>
      <c r="F29" s="10"/>
      <c r="G29" s="10"/>
      <c r="H29" s="10"/>
      <c r="I29" s="10"/>
      <c r="J29" s="10"/>
      <c r="K29" s="27"/>
    </row>
    <row r="30" spans="2:11" ht="17.25">
      <c r="B30" s="26"/>
      <c r="C30" s="15" t="s">
        <v>16</v>
      </c>
      <c r="D30" s="16"/>
      <c r="E30" s="16"/>
      <c r="F30" s="17"/>
      <c r="G30" s="17"/>
      <c r="H30" s="17"/>
      <c r="I30" s="17"/>
      <c r="J30" s="12"/>
      <c r="K30" s="27"/>
    </row>
    <row r="31" spans="2:11" ht="17.25">
      <c r="B31" s="26"/>
      <c r="C31" s="18" t="s">
        <v>17</v>
      </c>
      <c r="D31" s="19"/>
      <c r="E31" s="19"/>
      <c r="F31" s="20"/>
      <c r="G31" s="20"/>
      <c r="H31" s="11"/>
      <c r="I31" s="20" t="s">
        <v>19</v>
      </c>
      <c r="J31" s="13"/>
      <c r="K31" s="27"/>
    </row>
    <row r="32" spans="2:11" ht="17.25">
      <c r="B32" s="26"/>
      <c r="C32" s="189" t="s">
        <v>15</v>
      </c>
      <c r="D32" s="190"/>
      <c r="E32" s="190"/>
      <c r="F32" s="190"/>
      <c r="G32" s="190"/>
      <c r="H32" s="20"/>
      <c r="I32" s="20"/>
      <c r="J32" s="13"/>
      <c r="K32" s="27"/>
    </row>
    <row r="33" spans="2:11" ht="17.25">
      <c r="B33" s="26"/>
      <c r="C33" s="18" t="s">
        <v>20</v>
      </c>
      <c r="D33" s="20"/>
      <c r="E33" s="19"/>
      <c r="F33" s="19"/>
      <c r="G33" s="19"/>
      <c r="H33" s="20"/>
      <c r="I33" s="20"/>
      <c r="J33" s="13"/>
      <c r="K33" s="27"/>
    </row>
    <row r="34" spans="2:11" ht="17.25">
      <c r="B34" s="26"/>
      <c r="C34" s="21" t="s">
        <v>18</v>
      </c>
      <c r="D34" s="22"/>
      <c r="E34" s="22"/>
      <c r="F34" s="22"/>
      <c r="G34" s="22"/>
      <c r="H34" s="22"/>
      <c r="I34" s="22"/>
      <c r="J34" s="14"/>
      <c r="K34" s="27"/>
    </row>
    <row r="35" spans="2:11">
      <c r="B35" s="26"/>
      <c r="C35" s="10"/>
      <c r="D35" s="10"/>
      <c r="E35" s="10"/>
      <c r="F35" s="10"/>
      <c r="G35" s="10"/>
      <c r="H35" s="10"/>
      <c r="I35" s="10"/>
      <c r="J35" s="10"/>
      <c r="K35" s="27"/>
    </row>
    <row r="36" spans="2:11">
      <c r="B36" s="26"/>
      <c r="C36" s="10"/>
      <c r="D36" s="10"/>
      <c r="E36" s="10"/>
      <c r="F36" s="10"/>
      <c r="G36" s="10"/>
      <c r="H36" s="10"/>
      <c r="I36" s="10"/>
      <c r="J36" s="10"/>
      <c r="K36" s="27"/>
    </row>
    <row r="37" spans="2:11">
      <c r="B37" s="28"/>
      <c r="C37" s="29"/>
      <c r="D37" s="29"/>
      <c r="E37" s="29"/>
      <c r="F37" s="29"/>
      <c r="G37" s="29"/>
      <c r="H37" s="29"/>
      <c r="I37" s="29"/>
      <c r="J37" s="29"/>
      <c r="K37" s="30"/>
    </row>
    <row r="38" spans="2:11">
      <c r="B38" s="9" t="s">
        <v>22</v>
      </c>
    </row>
    <row r="39" spans="2:11">
      <c r="B39" s="183">
        <v>2016</v>
      </c>
      <c r="C39" s="183"/>
      <c r="D39" s="9" t="s">
        <v>23</v>
      </c>
    </row>
  </sheetData>
  <sheetProtection password="DD87" sheet="1" objects="1" scenarios="1"/>
  <mergeCells count="9">
    <mergeCell ref="C6:K6"/>
    <mergeCell ref="B39:C39"/>
    <mergeCell ref="I14:J14"/>
    <mergeCell ref="F10:H10"/>
    <mergeCell ref="D22:F22"/>
    <mergeCell ref="C26:G26"/>
    <mergeCell ref="C32:G32"/>
    <mergeCell ref="C16:C17"/>
    <mergeCell ref="G16:G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24"/>
  <sheetViews>
    <sheetView view="pageBreakPreview" zoomScale="80" zoomScaleNormal="100" zoomScaleSheetLayoutView="80" workbookViewId="0">
      <selection activeCell="N1" sqref="N1:Q1"/>
    </sheetView>
  </sheetViews>
  <sheetFormatPr defaultColWidth="9" defaultRowHeight="13.5"/>
  <cols>
    <col min="1" max="1" width="9" style="3"/>
    <col min="2" max="41" width="2.5" style="3" customWidth="1"/>
    <col min="42" max="50" width="3.75" style="3" customWidth="1"/>
    <col min="51" max="51" width="7.75" style="3" customWidth="1"/>
    <col min="52" max="16384" width="9" style="3"/>
  </cols>
  <sheetData>
    <row r="1" spans="1:58" ht="26.25" thickBot="1">
      <c r="A1" s="77" t="s">
        <v>43</v>
      </c>
      <c r="B1" s="118"/>
      <c r="C1" s="221"/>
      <c r="D1" s="221"/>
      <c r="E1" s="221"/>
      <c r="F1" s="221"/>
      <c r="G1" s="221"/>
      <c r="H1" s="221"/>
      <c r="I1" s="221"/>
      <c r="J1" s="230" t="s">
        <v>59</v>
      </c>
      <c r="K1" s="230"/>
      <c r="L1" s="230"/>
      <c r="M1" s="230"/>
      <c r="N1" s="221"/>
      <c r="O1" s="221"/>
      <c r="P1" s="221"/>
      <c r="Q1" s="221"/>
      <c r="R1" s="226" t="s">
        <v>27</v>
      </c>
      <c r="S1" s="226"/>
      <c r="T1" s="226"/>
      <c r="Z1" s="229" t="s">
        <v>40</v>
      </c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8">
        <f>説明文!$B$39</f>
        <v>2016</v>
      </c>
      <c r="AM1" s="228"/>
      <c r="AN1" s="228"/>
      <c r="AO1" s="116"/>
      <c r="AP1" s="222" t="s">
        <v>26</v>
      </c>
      <c r="AQ1" s="222"/>
      <c r="AR1" s="222"/>
      <c r="AS1" s="222"/>
      <c r="AT1" s="222"/>
      <c r="AU1" s="222"/>
      <c r="AV1" s="222"/>
      <c r="AW1" s="222"/>
      <c r="AX1" s="124"/>
      <c r="AY1" s="115"/>
    </row>
    <row r="2" spans="1:58" ht="45" customHeight="1">
      <c r="A2" s="127" t="s">
        <v>70</v>
      </c>
      <c r="B2" s="216" t="str">
        <f>A3</f>
        <v>F.Cuore</v>
      </c>
      <c r="C2" s="217"/>
      <c r="D2" s="217"/>
      <c r="E2" s="218"/>
      <c r="F2" s="216" t="str">
        <f>A5</f>
        <v>加治木中A</v>
      </c>
      <c r="G2" s="217"/>
      <c r="H2" s="217"/>
      <c r="I2" s="218"/>
      <c r="J2" s="216" t="str">
        <f>A7</f>
        <v>アミーゴス鹿児島</v>
      </c>
      <c r="K2" s="217"/>
      <c r="L2" s="217"/>
      <c r="M2" s="218"/>
      <c r="N2" s="216" t="str">
        <f>A9</f>
        <v>ディアマント</v>
      </c>
      <c r="O2" s="217"/>
      <c r="P2" s="217"/>
      <c r="Q2" s="218"/>
      <c r="R2" s="216" t="str">
        <f>A11</f>
        <v>鹿児島育英館</v>
      </c>
      <c r="S2" s="217"/>
      <c r="T2" s="217"/>
      <c r="U2" s="218"/>
      <c r="V2" s="216" t="str">
        <f>A13</f>
        <v>AFCパルティーダ</v>
      </c>
      <c r="W2" s="217"/>
      <c r="X2" s="217"/>
      <c r="Y2" s="218"/>
      <c r="Z2" s="216" t="str">
        <f>A15</f>
        <v>鹿児島SC</v>
      </c>
      <c r="AA2" s="217"/>
      <c r="AB2" s="217"/>
      <c r="AC2" s="218"/>
      <c r="AD2" s="216" t="str">
        <f>A17</f>
        <v>伊敷台中</v>
      </c>
      <c r="AE2" s="219"/>
      <c r="AF2" s="219"/>
      <c r="AG2" s="220"/>
      <c r="AH2" s="216" t="str">
        <f>A19</f>
        <v>太陽SC国分</v>
      </c>
      <c r="AI2" s="217"/>
      <c r="AJ2" s="217"/>
      <c r="AK2" s="218"/>
      <c r="AL2" s="216" t="str">
        <f>A21</f>
        <v>フェリシド</v>
      </c>
      <c r="AM2" s="217"/>
      <c r="AN2" s="217"/>
      <c r="AO2" s="218"/>
      <c r="AP2" s="1" t="s">
        <v>0</v>
      </c>
      <c r="AQ2" s="1" t="s">
        <v>1</v>
      </c>
      <c r="AR2" s="1" t="s">
        <v>2</v>
      </c>
      <c r="AS2" s="1" t="s">
        <v>3</v>
      </c>
      <c r="AT2" s="1" t="s">
        <v>4</v>
      </c>
      <c r="AU2" s="1" t="s">
        <v>5</v>
      </c>
      <c r="AV2" s="1" t="s">
        <v>6</v>
      </c>
      <c r="AW2" s="114" t="s">
        <v>7</v>
      </c>
      <c r="AX2" s="125" t="s">
        <v>65</v>
      </c>
      <c r="AY2" s="113" t="s">
        <v>36</v>
      </c>
      <c r="AZ2" s="112" t="s">
        <v>37</v>
      </c>
      <c r="BA2" s="112" t="s">
        <v>38</v>
      </c>
      <c r="BB2" s="112" t="s">
        <v>66</v>
      </c>
      <c r="BC2" s="3" t="s">
        <v>39</v>
      </c>
    </row>
    <row r="3" spans="1:58" ht="22.5" customHeight="1">
      <c r="A3" s="212" t="s">
        <v>116</v>
      </c>
      <c r="B3" s="206"/>
      <c r="C3" s="207"/>
      <c r="D3" s="207"/>
      <c r="E3" s="208"/>
      <c r="F3" s="91" t="str">
        <f>IF(G3="","",IF(G3&gt;I3,"○",IF(G3=I3,"△",IF(G3&lt;I3,"●"))))</f>
        <v/>
      </c>
      <c r="G3" s="92" t="str">
        <f>'ワーク（１回戦・結果入力シート）'!A4</f>
        <v/>
      </c>
      <c r="H3" s="92" t="s">
        <v>8</v>
      </c>
      <c r="I3" s="92" t="str">
        <f>'ワーク（１回戦・結果入力シート）'!E4</f>
        <v/>
      </c>
      <c r="J3" s="91" t="str">
        <f>IF(K3="","",IF(K3&gt;M3,"○",IF(K3=M3,"△",IF(K3&lt;M3,"●"))))</f>
        <v/>
      </c>
      <c r="K3" s="92" t="str">
        <f>'ワーク（１回戦・結果入力シート）'!A8</f>
        <v/>
      </c>
      <c r="L3" s="92" t="s">
        <v>8</v>
      </c>
      <c r="M3" s="92" t="str">
        <f>'ワーク（１回戦・結果入力シート）'!E8</f>
        <v/>
      </c>
      <c r="N3" s="91" t="str">
        <f t="shared" ref="N3:N8" si="0">IF(O3="","",IF(O3&gt;Q3,"○",IF(O3=Q3,"△",IF(O3&lt;Q3,"●"))))</f>
        <v/>
      </c>
      <c r="O3" s="92" t="str">
        <f>'ワーク（１回戦・結果入力シート）'!A12</f>
        <v/>
      </c>
      <c r="P3" s="92" t="s">
        <v>8</v>
      </c>
      <c r="Q3" s="92" t="str">
        <f>'ワーク（１回戦・結果入力シート）'!E12</f>
        <v/>
      </c>
      <c r="R3" s="91" t="str">
        <f t="shared" ref="R3:R10" si="1">IF(S3="","",IF(S3&gt;U3,"○",IF(S3=U3,"△",IF(S3&lt;U3,"●"))))</f>
        <v/>
      </c>
      <c r="S3" s="92" t="str">
        <f>'ワーク（１回戦・結果入力シート）'!A16</f>
        <v/>
      </c>
      <c r="T3" s="92" t="s">
        <v>8</v>
      </c>
      <c r="U3" s="92" t="str">
        <f>'ワーク（１回戦・結果入力シート）'!E16</f>
        <v/>
      </c>
      <c r="V3" s="91" t="str">
        <f t="shared" ref="V3:V12" si="2">IF(W3="","",IF(W3&gt;Y3,"○",IF(W3=Y3,"△",IF(W3&lt;Y3,"●"))))</f>
        <v/>
      </c>
      <c r="W3" s="92" t="str">
        <f>'ワーク（１回戦・結果入力シート）'!A20</f>
        <v/>
      </c>
      <c r="X3" s="92" t="s">
        <v>8</v>
      </c>
      <c r="Y3" s="92" t="str">
        <f>'ワーク（１回戦・結果入力シート）'!E20</f>
        <v/>
      </c>
      <c r="Z3" s="91" t="str">
        <f t="shared" ref="Z3:Z13" si="3">IF(AA3="","",IF(AA3&gt;AC3,"○",IF(AA3=AC3,"△",IF(AA3&lt;AC3,"●"))))</f>
        <v/>
      </c>
      <c r="AA3" s="92" t="str">
        <f>'ワーク（１回戦・結果入力シート）'!A24</f>
        <v/>
      </c>
      <c r="AB3" s="92" t="s">
        <v>8</v>
      </c>
      <c r="AC3" s="92" t="str">
        <f>'ワーク（１回戦・結果入力シート）'!E24</f>
        <v/>
      </c>
      <c r="AD3" s="91" t="str">
        <f t="shared" ref="AD3:AD15" si="4">IF(AE3="","",IF(AE3&gt;AG3,"○",IF(AE3=AG3,"△",IF(AE3&lt;AG3,"●"))))</f>
        <v/>
      </c>
      <c r="AE3" s="92" t="str">
        <f>'ワーク（１回戦・結果入力シート）'!A28</f>
        <v/>
      </c>
      <c r="AF3" s="92" t="s">
        <v>8</v>
      </c>
      <c r="AG3" s="92" t="str">
        <f>'ワーク（１回戦・結果入力シート）'!E28</f>
        <v/>
      </c>
      <c r="AH3" s="91" t="str">
        <f>IF(AI3="","",IF(AI3&gt;AK3,"○",IF(AI3=AK3,"△",IF(AI3&lt;AK3,"●"))))</f>
        <v/>
      </c>
      <c r="AI3" s="92" t="str">
        <f>'ワーク（１回戦・結果入力シート）'!A32</f>
        <v/>
      </c>
      <c r="AJ3" s="92" t="s">
        <v>8</v>
      </c>
      <c r="AK3" s="92" t="str">
        <f>'ワーク（１回戦・結果入力シート）'!E32</f>
        <v/>
      </c>
      <c r="AL3" s="91" t="str">
        <f>IF(AM3="","",IF(AM3&gt;AO3,"○",IF(AM3=AO3,"△",IF(AM3&lt;AO3,"●"))))</f>
        <v/>
      </c>
      <c r="AM3" s="92" t="str">
        <f>'ワーク（１回戦・結果入力シート）'!A36</f>
        <v/>
      </c>
      <c r="AN3" s="92" t="s">
        <v>8</v>
      </c>
      <c r="AO3" s="93" t="str">
        <f>'ワーク（１回戦・結果入力シート）'!E36</f>
        <v/>
      </c>
      <c r="AP3" s="201">
        <f>COUNTIF(B3:AO4,"○")</f>
        <v>0</v>
      </c>
      <c r="AQ3" s="201">
        <f>COUNTIF(B3:AO4,"●")</f>
        <v>0</v>
      </c>
      <c r="AR3" s="201">
        <f>COUNTIF(B3:AO4,"△")</f>
        <v>0</v>
      </c>
      <c r="AS3" s="201">
        <f>SUM(C3,G3,K3,O3,S3,W3,AA3,AE3,AI3,AM3,C4,G4,K4,O4,S4,W4,AA4,AE4,AI4,AM4)</f>
        <v>0</v>
      </c>
      <c r="AT3" s="201">
        <f>SUM(E3,I3,M3,Q3,U3,Y3,AC3,AG3,AK3,AO3,E4,I4,M4,Q4,U4,Y4,AC4,AG4,AK4,AO4)</f>
        <v>0</v>
      </c>
      <c r="AU3" s="201">
        <f>+AS3-AT3</f>
        <v>0</v>
      </c>
      <c r="AV3" s="201">
        <f>AP3*3+AR3*1</f>
        <v>0</v>
      </c>
      <c r="AW3" s="199">
        <f>RANK(BC3,$BC$3:$BC$21,0)</f>
        <v>1</v>
      </c>
      <c r="AX3" s="196" t="s">
        <v>64</v>
      </c>
      <c r="AY3" s="195">
        <f>RANK(AV3,$AV$3:$AV$21,0)</f>
        <v>1</v>
      </c>
      <c r="AZ3" s="195">
        <f>RANK(AU3,$AU$3:$AU$21,0)</f>
        <v>1</v>
      </c>
      <c r="BA3" s="195">
        <f>RANK(AS3,$AS$3:$AS$21,0)</f>
        <v>1</v>
      </c>
      <c r="BB3" s="195">
        <f>IF(AX3="○",100,0)</f>
        <v>100</v>
      </c>
      <c r="BC3" s="198">
        <f>BB3+AV3+AU3*0.001+AS3*0.000001</f>
        <v>100</v>
      </c>
      <c r="BF3" s="117" t="s">
        <v>41</v>
      </c>
    </row>
    <row r="4" spans="1:58" ht="22.5" customHeight="1">
      <c r="A4" s="213"/>
      <c r="B4" s="209"/>
      <c r="C4" s="210"/>
      <c r="D4" s="210"/>
      <c r="E4" s="211"/>
      <c r="F4" s="89" t="str">
        <f>IF(G4="","",IF(G4&gt;I4,"○",IF(G4=I4,"△",IF(G4&lt;I4,"●"))))</f>
        <v/>
      </c>
      <c r="G4" s="90" t="str">
        <f>'ワーク（２回戦・結果入力シート）'!A5</f>
        <v/>
      </c>
      <c r="H4" s="90" t="s">
        <v>8</v>
      </c>
      <c r="I4" s="90" t="str">
        <f>'ワーク（２回戦・結果入力シート）'!E5</f>
        <v/>
      </c>
      <c r="J4" s="89" t="str">
        <f>IF(K4="","",IF(K4&gt;M4,"○",IF(K4=M4,"△",IF(K4&lt;M4,"●"))))</f>
        <v/>
      </c>
      <c r="K4" s="90" t="str">
        <f>'ワーク（２回戦・結果入力シート）'!A9</f>
        <v/>
      </c>
      <c r="L4" s="90" t="s">
        <v>8</v>
      </c>
      <c r="M4" s="90" t="str">
        <f>'ワーク（２回戦・結果入力シート）'!E9</f>
        <v/>
      </c>
      <c r="N4" s="89" t="str">
        <f t="shared" si="0"/>
        <v/>
      </c>
      <c r="O4" s="90" t="str">
        <f>'ワーク（２回戦・結果入力シート）'!A13</f>
        <v/>
      </c>
      <c r="P4" s="90" t="s">
        <v>8</v>
      </c>
      <c r="Q4" s="90" t="str">
        <f>'ワーク（２回戦・結果入力シート）'!E13</f>
        <v/>
      </c>
      <c r="R4" s="89" t="str">
        <f t="shared" si="1"/>
        <v/>
      </c>
      <c r="S4" s="90" t="str">
        <f>'ワーク（２回戦・結果入力シート）'!A17</f>
        <v/>
      </c>
      <c r="T4" s="90" t="s">
        <v>8</v>
      </c>
      <c r="U4" s="90" t="str">
        <f>'ワーク（２回戦・結果入力シート）'!E17</f>
        <v/>
      </c>
      <c r="V4" s="89" t="str">
        <f t="shared" si="2"/>
        <v/>
      </c>
      <c r="W4" s="90" t="str">
        <f>'ワーク（２回戦・結果入力シート）'!A21</f>
        <v/>
      </c>
      <c r="X4" s="90" t="s">
        <v>8</v>
      </c>
      <c r="Y4" s="90" t="str">
        <f>'ワーク（２回戦・結果入力シート）'!E21</f>
        <v/>
      </c>
      <c r="Z4" s="89" t="str">
        <f>IF(AA4="","",IF(AA4&gt;AC4,"○",IF(AA4=AC4,"△",IF(AA4&lt;AC4,"●"))))</f>
        <v/>
      </c>
      <c r="AA4" s="90" t="str">
        <f>'ワーク（２回戦・結果入力シート）'!A25</f>
        <v/>
      </c>
      <c r="AB4" s="90" t="s">
        <v>8</v>
      </c>
      <c r="AC4" s="90" t="str">
        <f>'ワーク（２回戦・結果入力シート）'!E25</f>
        <v/>
      </c>
      <c r="AD4" s="89" t="str">
        <f>IF(AE4="","",IF(AE4&gt;AG4,"○",IF(AE4=AG4,"△",IF(AE4&lt;AG4,"●"))))</f>
        <v/>
      </c>
      <c r="AE4" s="90" t="str">
        <f>'ワーク（２回戦・結果入力シート）'!A29</f>
        <v/>
      </c>
      <c r="AF4" s="90" t="s">
        <v>8</v>
      </c>
      <c r="AG4" s="90" t="str">
        <f>'ワーク（２回戦・結果入力シート）'!E29</f>
        <v/>
      </c>
      <c r="AH4" s="89" t="str">
        <f>IF(AI4="","",IF(AI4&gt;AK4,"○",IF(AI4=AK4,"△",IF(AI4&lt;AK4,"●"))))</f>
        <v/>
      </c>
      <c r="AI4" s="90" t="str">
        <f>'ワーク（２回戦・結果入力シート）'!A33</f>
        <v/>
      </c>
      <c r="AJ4" s="90" t="s">
        <v>8</v>
      </c>
      <c r="AK4" s="90" t="str">
        <f>'ワーク（２回戦・結果入力シート）'!E33</f>
        <v/>
      </c>
      <c r="AL4" s="89" t="str">
        <f>IF(AM4="","",IF(AM4&gt;AO4,"○",IF(AM4=AO4,"△",IF(AM4&lt;AO4,"●"))))</f>
        <v/>
      </c>
      <c r="AM4" s="90" t="str">
        <f>'ワーク（２回戦・結果入力シート）'!A37</f>
        <v/>
      </c>
      <c r="AN4" s="90" t="s">
        <v>8</v>
      </c>
      <c r="AO4" s="90" t="str">
        <f>'ワーク（２回戦・結果入力シート）'!E37</f>
        <v/>
      </c>
      <c r="AP4" s="202"/>
      <c r="AQ4" s="202"/>
      <c r="AR4" s="202"/>
      <c r="AS4" s="202"/>
      <c r="AT4" s="202"/>
      <c r="AU4" s="202"/>
      <c r="AV4" s="202"/>
      <c r="AW4" s="200"/>
      <c r="AX4" s="197"/>
      <c r="AY4" s="195"/>
      <c r="AZ4" s="195"/>
      <c r="BA4" s="195"/>
      <c r="BB4" s="195"/>
      <c r="BC4" s="198"/>
      <c r="BF4" s="117" t="s">
        <v>43</v>
      </c>
    </row>
    <row r="5" spans="1:58" ht="22.5" customHeight="1">
      <c r="A5" s="212" t="s">
        <v>118</v>
      </c>
      <c r="B5" s="91" t="str">
        <f t="shared" ref="B5:B19" si="5">IF(C5="","",IF(C5&gt;E5,"○",IF(C5=E5,"△",IF(C5&lt;E5,"●"))))</f>
        <v/>
      </c>
      <c r="C5" s="92" t="str">
        <f>I3</f>
        <v/>
      </c>
      <c r="D5" s="92" t="s">
        <v>8</v>
      </c>
      <c r="E5" s="93" t="str">
        <f>G3</f>
        <v/>
      </c>
      <c r="F5" s="206"/>
      <c r="G5" s="207"/>
      <c r="H5" s="207"/>
      <c r="I5" s="208"/>
      <c r="J5" s="91" t="str">
        <f>IF(K5="","",IF(K5&gt;M5,"○",IF(K5=M5,"△",IF(K5&lt;M5,"●"))))</f>
        <v/>
      </c>
      <c r="K5" s="92" t="str">
        <f>'ワーク（１回戦・結果入力シート）'!A40</f>
        <v/>
      </c>
      <c r="L5" s="92" t="s">
        <v>8</v>
      </c>
      <c r="M5" s="92" t="str">
        <f>'ワーク（１回戦・結果入力シート）'!E40</f>
        <v/>
      </c>
      <c r="N5" s="91" t="str">
        <f t="shared" si="0"/>
        <v/>
      </c>
      <c r="O5" s="92" t="str">
        <f>'ワーク（１回戦・結果入力シート）'!A44</f>
        <v/>
      </c>
      <c r="P5" s="92" t="s">
        <v>8</v>
      </c>
      <c r="Q5" s="92" t="str">
        <f>'ワーク（１回戦・結果入力シート）'!E44</f>
        <v/>
      </c>
      <c r="R5" s="91" t="str">
        <f t="shared" si="1"/>
        <v/>
      </c>
      <c r="S5" s="92" t="str">
        <f>'ワーク（１回戦・結果入力シート）'!A48</f>
        <v/>
      </c>
      <c r="T5" s="92" t="s">
        <v>8</v>
      </c>
      <c r="U5" s="92" t="str">
        <f>'ワーク（１回戦・結果入力シート）'!E48</f>
        <v/>
      </c>
      <c r="V5" s="91" t="str">
        <f t="shared" si="2"/>
        <v/>
      </c>
      <c r="W5" s="92" t="str">
        <f>'ワーク（１回戦・結果入力シート）'!A52</f>
        <v/>
      </c>
      <c r="X5" s="92" t="s">
        <v>8</v>
      </c>
      <c r="Y5" s="92" t="str">
        <f>'ワーク（１回戦・結果入力シート）'!E52</f>
        <v/>
      </c>
      <c r="Z5" s="91" t="str">
        <f t="shared" si="3"/>
        <v/>
      </c>
      <c r="AA5" s="92" t="str">
        <f>'ワーク（１回戦・結果入力シート）'!A56</f>
        <v/>
      </c>
      <c r="AB5" s="92" t="s">
        <v>8</v>
      </c>
      <c r="AC5" s="92" t="str">
        <f>'ワーク（１回戦・結果入力シート）'!E56</f>
        <v/>
      </c>
      <c r="AD5" s="91" t="str">
        <f t="shared" si="4"/>
        <v/>
      </c>
      <c r="AE5" s="92" t="str">
        <f>'ワーク（１回戦・結果入力シート）'!A60</f>
        <v/>
      </c>
      <c r="AF5" s="92" t="s">
        <v>8</v>
      </c>
      <c r="AG5" s="92" t="str">
        <f>'ワーク（１回戦・結果入力シート）'!E60</f>
        <v/>
      </c>
      <c r="AH5" s="91" t="str">
        <f t="shared" ref="AH5:AH17" si="6">IF(AI5="","",IF(AI5&gt;AK5,"○",IF(AI5=AK5,"△",IF(AI5&lt;AK5,"●"))))</f>
        <v/>
      </c>
      <c r="AI5" s="92" t="str">
        <f>'ワーク（１回戦・結果入力シート）'!G4</f>
        <v/>
      </c>
      <c r="AJ5" s="92" t="s">
        <v>8</v>
      </c>
      <c r="AK5" s="92" t="str">
        <f>'ワーク（１回戦・結果入力シート）'!K4</f>
        <v/>
      </c>
      <c r="AL5" s="91" t="str">
        <f t="shared" ref="AL5:AL19" si="7">IF(AM5="","",IF(AM5&gt;AO5,"○",IF(AM5=AO5,"△",IF(AM5&lt;AO5,"●"))))</f>
        <v/>
      </c>
      <c r="AM5" s="92" t="str">
        <f>'ワーク（１回戦・結果入力シート）'!G8</f>
        <v/>
      </c>
      <c r="AN5" s="92" t="s">
        <v>8</v>
      </c>
      <c r="AO5" s="93" t="str">
        <f>'ワーク（１回戦・結果入力シート）'!K8</f>
        <v/>
      </c>
      <c r="AP5" s="201">
        <f>COUNTIF(B5:AO6,"○")</f>
        <v>0</v>
      </c>
      <c r="AQ5" s="201">
        <f>COUNTIF(B5:AO6,"●")</f>
        <v>0</v>
      </c>
      <c r="AR5" s="201">
        <f>COUNTIF(B5:AO6,"△")</f>
        <v>0</v>
      </c>
      <c r="AS5" s="201">
        <f>SUM(C5,G5,K5,O5,S5,W5,AA5,AE5,AI5,AM5,C6,G6,K6,O6,S6,W6,AA6,AE6,AI6,AM6)</f>
        <v>0</v>
      </c>
      <c r="AT5" s="201">
        <f>SUM(E5,I5,M5,Q5,U5,Y5,AC5,AG5,AK5,AO5,E6,I6,M6,Q6,U6,Y6,AC6,AG6,AK6,AO6)</f>
        <v>0</v>
      </c>
      <c r="AU5" s="201">
        <f>+AS5-AT5</f>
        <v>0</v>
      </c>
      <c r="AV5" s="201">
        <f>AP5*3+AR5*1</f>
        <v>0</v>
      </c>
      <c r="AW5" s="199">
        <f>RANK(BC5,$BC$3:$BC$21,0)</f>
        <v>1</v>
      </c>
      <c r="AX5" s="196" t="s">
        <v>64</v>
      </c>
      <c r="AY5" s="195">
        <f>RANK(AV5,$AV$3:$AV$21,0)</f>
        <v>1</v>
      </c>
      <c r="AZ5" s="195">
        <f>RANK(AU5,$AU$3:$AU$21,0)</f>
        <v>1</v>
      </c>
      <c r="BA5" s="195">
        <f>RANK(AS5,$AS$3:$AS$21,0)</f>
        <v>1</v>
      </c>
      <c r="BB5" s="195">
        <f>IF(AX5="○",100,0)</f>
        <v>100</v>
      </c>
      <c r="BC5" s="198">
        <f>BB5+AV5+AU5*0.001+AS5*0.000001</f>
        <v>100</v>
      </c>
      <c r="BF5" s="117" t="s">
        <v>42</v>
      </c>
    </row>
    <row r="6" spans="1:58" ht="22.5" customHeight="1">
      <c r="A6" s="213"/>
      <c r="B6" s="89" t="str">
        <f>IF(C6="","",IF(C6&gt;E6,"○",IF(C6=E6,"△",IF(C6&lt;E6,"●"))))</f>
        <v/>
      </c>
      <c r="C6" s="90" t="str">
        <f>I4</f>
        <v/>
      </c>
      <c r="D6" s="90" t="s">
        <v>8</v>
      </c>
      <c r="E6" s="94" t="str">
        <f>G4</f>
        <v/>
      </c>
      <c r="F6" s="209"/>
      <c r="G6" s="210"/>
      <c r="H6" s="210"/>
      <c r="I6" s="211"/>
      <c r="J6" s="89" t="str">
        <f>IF(K6="","",IF(K6&gt;M6,"○",IF(K6=M6,"△",IF(K6&lt;M6,"●"))))</f>
        <v/>
      </c>
      <c r="K6" s="90" t="str">
        <f>'ワーク（２回戦・結果入力シート）'!A41</f>
        <v/>
      </c>
      <c r="L6" s="90" t="s">
        <v>8</v>
      </c>
      <c r="M6" s="90" t="str">
        <f>'ワーク（２回戦・結果入力シート）'!E41</f>
        <v/>
      </c>
      <c r="N6" s="89" t="str">
        <f t="shared" si="0"/>
        <v/>
      </c>
      <c r="O6" s="90" t="str">
        <f>'ワーク（２回戦・結果入力シート）'!A45</f>
        <v/>
      </c>
      <c r="P6" s="90" t="s">
        <v>8</v>
      </c>
      <c r="Q6" s="90" t="str">
        <f>'ワーク（２回戦・結果入力シート）'!E45</f>
        <v/>
      </c>
      <c r="R6" s="89" t="str">
        <f t="shared" si="1"/>
        <v/>
      </c>
      <c r="S6" s="90" t="str">
        <f>'ワーク（２回戦・結果入力シート）'!A49</f>
        <v/>
      </c>
      <c r="T6" s="90" t="s">
        <v>8</v>
      </c>
      <c r="U6" s="90" t="str">
        <f>'ワーク（２回戦・結果入力シート）'!E49</f>
        <v/>
      </c>
      <c r="V6" s="89" t="str">
        <f t="shared" si="2"/>
        <v/>
      </c>
      <c r="W6" s="90" t="str">
        <f>'ワーク（２回戦・結果入力シート）'!A53</f>
        <v/>
      </c>
      <c r="X6" s="90" t="s">
        <v>8</v>
      </c>
      <c r="Y6" s="90" t="str">
        <f>'ワーク（２回戦・結果入力シート）'!E53</f>
        <v/>
      </c>
      <c r="Z6" s="89" t="str">
        <f>IF(AA6="","",IF(AA6&gt;AC6,"○",IF(AA6=AC6,"△",IF(AA6&lt;AC6,"●"))))</f>
        <v/>
      </c>
      <c r="AA6" s="90" t="str">
        <f>'ワーク（２回戦・結果入力シート）'!A57</f>
        <v/>
      </c>
      <c r="AB6" s="90" t="s">
        <v>8</v>
      </c>
      <c r="AC6" s="90" t="str">
        <f>'ワーク（２回戦・結果入力シート）'!E57</f>
        <v/>
      </c>
      <c r="AD6" s="89" t="str">
        <f>IF(AE6="","",IF(AE6&gt;AG6,"○",IF(AE6=AG6,"△",IF(AE6&lt;AG6,"●"))))</f>
        <v/>
      </c>
      <c r="AE6" s="90" t="str">
        <f>'ワーク（２回戦・結果入力シート）'!A61</f>
        <v/>
      </c>
      <c r="AF6" s="90" t="s">
        <v>8</v>
      </c>
      <c r="AG6" s="90" t="str">
        <f>'ワーク（２回戦・結果入力シート）'!E61</f>
        <v/>
      </c>
      <c r="AH6" s="89" t="str">
        <f>IF(AI6="","",IF(AI6&gt;AK6,"○",IF(AI6=AK6,"△",IF(AI6&lt;AK6,"●"))))</f>
        <v/>
      </c>
      <c r="AI6" s="90" t="str">
        <f>'ワーク（２回戦・結果入力シート）'!G5</f>
        <v/>
      </c>
      <c r="AJ6" s="90" t="s">
        <v>8</v>
      </c>
      <c r="AK6" s="90" t="str">
        <f>'ワーク（２回戦・結果入力シート）'!K5</f>
        <v/>
      </c>
      <c r="AL6" s="89" t="str">
        <f>IF(AM6="","",IF(AM6&gt;AO6,"○",IF(AM6=AO6,"△",IF(AM6&lt;AO6,"●"))))</f>
        <v/>
      </c>
      <c r="AM6" s="90" t="str">
        <f>'ワーク（２回戦・結果入力シート）'!G9</f>
        <v/>
      </c>
      <c r="AN6" s="90" t="s">
        <v>8</v>
      </c>
      <c r="AO6" s="90" t="str">
        <f>'ワーク（２回戦・結果入力シート）'!K9</f>
        <v/>
      </c>
      <c r="AP6" s="202"/>
      <c r="AQ6" s="202"/>
      <c r="AR6" s="202"/>
      <c r="AS6" s="202"/>
      <c r="AT6" s="202"/>
      <c r="AU6" s="202"/>
      <c r="AV6" s="202"/>
      <c r="AW6" s="200"/>
      <c r="AX6" s="197"/>
      <c r="AY6" s="195"/>
      <c r="AZ6" s="195"/>
      <c r="BA6" s="195"/>
      <c r="BB6" s="195"/>
      <c r="BC6" s="198"/>
      <c r="BF6" s="117" t="s">
        <v>44</v>
      </c>
    </row>
    <row r="7" spans="1:58" ht="22.5" customHeight="1">
      <c r="A7" s="212" t="s">
        <v>117</v>
      </c>
      <c r="B7" s="91" t="str">
        <f t="shared" si="5"/>
        <v/>
      </c>
      <c r="C7" s="92" t="str">
        <f>M3</f>
        <v/>
      </c>
      <c r="D7" s="92" t="s">
        <v>8</v>
      </c>
      <c r="E7" s="93" t="str">
        <f>K3</f>
        <v/>
      </c>
      <c r="F7" s="91" t="str">
        <f t="shared" ref="F7:F19" si="8">IF(G7="","",IF(G7&gt;I7,"○",IF(G7=I7,"△",IF(G7&lt;I7,"●"))))</f>
        <v/>
      </c>
      <c r="G7" s="92" t="str">
        <f>M5</f>
        <v/>
      </c>
      <c r="H7" s="92" t="s">
        <v>8</v>
      </c>
      <c r="I7" s="93" t="str">
        <f>K5</f>
        <v/>
      </c>
      <c r="J7" s="206"/>
      <c r="K7" s="207"/>
      <c r="L7" s="207"/>
      <c r="M7" s="208"/>
      <c r="N7" s="91" t="str">
        <f t="shared" si="0"/>
        <v/>
      </c>
      <c r="O7" s="92" t="str">
        <f>'ワーク（１回戦・結果入力シート）'!G12</f>
        <v/>
      </c>
      <c r="P7" s="92" t="s">
        <v>8</v>
      </c>
      <c r="Q7" s="92" t="str">
        <f>'ワーク（１回戦・結果入力シート）'!K12</f>
        <v/>
      </c>
      <c r="R7" s="91" t="str">
        <f t="shared" si="1"/>
        <v/>
      </c>
      <c r="S7" s="92" t="str">
        <f>'ワーク（１回戦・結果入力シート）'!G16</f>
        <v/>
      </c>
      <c r="T7" s="92" t="s">
        <v>8</v>
      </c>
      <c r="U7" s="92" t="str">
        <f>'ワーク（１回戦・結果入力シート）'!K16</f>
        <v/>
      </c>
      <c r="V7" s="91" t="str">
        <f t="shared" si="2"/>
        <v/>
      </c>
      <c r="W7" s="92" t="str">
        <f>'ワーク（１回戦・結果入力シート）'!G20</f>
        <v/>
      </c>
      <c r="X7" s="92" t="s">
        <v>8</v>
      </c>
      <c r="Y7" s="92" t="str">
        <f>'ワーク（１回戦・結果入力シート）'!K20</f>
        <v/>
      </c>
      <c r="Z7" s="91" t="str">
        <f t="shared" si="3"/>
        <v/>
      </c>
      <c r="AA7" s="92" t="str">
        <f>'ワーク（１回戦・結果入力シート）'!G24</f>
        <v/>
      </c>
      <c r="AB7" s="92" t="s">
        <v>8</v>
      </c>
      <c r="AC7" s="92" t="str">
        <f>'ワーク（１回戦・結果入力シート）'!K24</f>
        <v/>
      </c>
      <c r="AD7" s="91" t="str">
        <f t="shared" si="4"/>
        <v/>
      </c>
      <c r="AE7" s="92" t="str">
        <f>'ワーク（１回戦・結果入力シート）'!G28</f>
        <v/>
      </c>
      <c r="AF7" s="92" t="s">
        <v>8</v>
      </c>
      <c r="AG7" s="92" t="str">
        <f>'ワーク（１回戦・結果入力シート）'!K28</f>
        <v/>
      </c>
      <c r="AH7" s="91" t="str">
        <f t="shared" si="6"/>
        <v/>
      </c>
      <c r="AI7" s="92" t="str">
        <f>'ワーク（１回戦・結果入力シート）'!G32</f>
        <v/>
      </c>
      <c r="AJ7" s="92" t="s">
        <v>8</v>
      </c>
      <c r="AK7" s="92" t="str">
        <f>'ワーク（１回戦・結果入力シート）'!K32</f>
        <v/>
      </c>
      <c r="AL7" s="91" t="str">
        <f t="shared" si="7"/>
        <v/>
      </c>
      <c r="AM7" s="92" t="str">
        <f>'ワーク（１回戦・結果入力シート）'!G36</f>
        <v/>
      </c>
      <c r="AN7" s="92" t="s">
        <v>8</v>
      </c>
      <c r="AO7" s="93" t="str">
        <f>'ワーク（１回戦・結果入力シート）'!K36</f>
        <v/>
      </c>
      <c r="AP7" s="201">
        <f>COUNTIF(B7:AO8,"○")</f>
        <v>0</v>
      </c>
      <c r="AQ7" s="201">
        <f>COUNTIF(B7:AO8,"●")</f>
        <v>0</v>
      </c>
      <c r="AR7" s="201">
        <f>COUNTIF(B7:AO8,"△")</f>
        <v>0</v>
      </c>
      <c r="AS7" s="201">
        <f>SUM(C7,G7,K7,O7,S7,W7,AA7,AE7,AI7,AM7,C8,G8,K8,O8,S8,W8,AA8,AE8,AI8,AM8)</f>
        <v>0</v>
      </c>
      <c r="AT7" s="201">
        <f>SUM(E7,I7,M7,Q7,U7,Y7,AC7,AG7,AK7,AO7,E8,I8,M8,Q8,U8,Y8,AC8,AG8,AK8,AO8)</f>
        <v>0</v>
      </c>
      <c r="AU7" s="201">
        <f>+AS7-AT7</f>
        <v>0</v>
      </c>
      <c r="AV7" s="201">
        <f>AP7*3+AR7*1</f>
        <v>0</v>
      </c>
      <c r="AW7" s="199">
        <f>RANK(BC7,$BC$3:$BC$21,0)</f>
        <v>1</v>
      </c>
      <c r="AX7" s="196" t="s">
        <v>64</v>
      </c>
      <c r="AY7" s="195">
        <f>RANK(AV7,$AV$3:$AV$21,0)</f>
        <v>1</v>
      </c>
      <c r="AZ7" s="195">
        <f>RANK(AU7,$AU$3:$AU$21,0)</f>
        <v>1</v>
      </c>
      <c r="BA7" s="195">
        <f>RANK(AS7,$AS$3:$AS$21,0)</f>
        <v>1</v>
      </c>
      <c r="BB7" s="195">
        <f>IF(AX7="○",100,0)</f>
        <v>100</v>
      </c>
      <c r="BC7" s="198">
        <f>BB7+AV7+AU7*0.001+AS7*0.000001</f>
        <v>100</v>
      </c>
    </row>
    <row r="8" spans="1:58" ht="22.5" customHeight="1">
      <c r="A8" s="213"/>
      <c r="B8" s="89" t="str">
        <f>IF(C8="","",IF(C8&gt;E8,"○",IF(C8=E8,"△",IF(C8&lt;E8,"●"))))</f>
        <v/>
      </c>
      <c r="C8" s="90" t="str">
        <f>M4</f>
        <v/>
      </c>
      <c r="D8" s="90" t="s">
        <v>8</v>
      </c>
      <c r="E8" s="94" t="str">
        <f>K4</f>
        <v/>
      </c>
      <c r="F8" s="89" t="str">
        <f>IF(G8="","",IF(G8&gt;I8,"○",IF(G8=I8,"△",IF(G8&lt;I8,"●"))))</f>
        <v/>
      </c>
      <c r="G8" s="90" t="str">
        <f>M6</f>
        <v/>
      </c>
      <c r="H8" s="90" t="s">
        <v>8</v>
      </c>
      <c r="I8" s="94" t="str">
        <f>K6</f>
        <v/>
      </c>
      <c r="J8" s="209"/>
      <c r="K8" s="210"/>
      <c r="L8" s="210"/>
      <c r="M8" s="211"/>
      <c r="N8" s="89" t="str">
        <f t="shared" si="0"/>
        <v/>
      </c>
      <c r="O8" s="90" t="str">
        <f>'ワーク（２回戦・結果入力シート）'!G13</f>
        <v/>
      </c>
      <c r="P8" s="90" t="s">
        <v>8</v>
      </c>
      <c r="Q8" s="90" t="str">
        <f>'ワーク（２回戦・結果入力シート）'!K13</f>
        <v/>
      </c>
      <c r="R8" s="89" t="str">
        <f t="shared" si="1"/>
        <v/>
      </c>
      <c r="S8" s="90" t="str">
        <f>'ワーク（２回戦・結果入力シート）'!G17</f>
        <v/>
      </c>
      <c r="T8" s="90" t="s">
        <v>8</v>
      </c>
      <c r="U8" s="90" t="str">
        <f>'ワーク（２回戦・結果入力シート）'!K17</f>
        <v/>
      </c>
      <c r="V8" s="89" t="str">
        <f t="shared" si="2"/>
        <v/>
      </c>
      <c r="W8" s="90" t="str">
        <f>'ワーク（２回戦・結果入力シート）'!G21</f>
        <v/>
      </c>
      <c r="X8" s="90" t="s">
        <v>8</v>
      </c>
      <c r="Y8" s="90" t="str">
        <f>'ワーク（２回戦・結果入力シート）'!K21</f>
        <v/>
      </c>
      <c r="Z8" s="89" t="str">
        <f>IF(AA8="","",IF(AA8&gt;AC8,"○",IF(AA8=AC8,"△",IF(AA8&lt;AC8,"●"))))</f>
        <v/>
      </c>
      <c r="AA8" s="90" t="str">
        <f>'ワーク（２回戦・結果入力シート）'!G25</f>
        <v/>
      </c>
      <c r="AB8" s="90" t="s">
        <v>8</v>
      </c>
      <c r="AC8" s="90" t="str">
        <f>'ワーク（２回戦・結果入力シート）'!K25</f>
        <v/>
      </c>
      <c r="AD8" s="89" t="str">
        <f>IF(AE8="","",IF(AE8&gt;AG8,"○",IF(AE8=AG8,"△",IF(AE8&lt;AG8,"●"))))</f>
        <v/>
      </c>
      <c r="AE8" s="90" t="str">
        <f>'ワーク（２回戦・結果入力シート）'!G29</f>
        <v/>
      </c>
      <c r="AF8" s="90" t="s">
        <v>8</v>
      </c>
      <c r="AG8" s="90" t="str">
        <f>'ワーク（２回戦・結果入力シート）'!K29</f>
        <v/>
      </c>
      <c r="AH8" s="89" t="str">
        <f>IF(AI8="","",IF(AI8&gt;AK8,"○",IF(AI8=AK8,"△",IF(AI8&lt;AK8,"●"))))</f>
        <v/>
      </c>
      <c r="AI8" s="90" t="str">
        <f>'ワーク（２回戦・結果入力シート）'!G33</f>
        <v/>
      </c>
      <c r="AJ8" s="90" t="s">
        <v>8</v>
      </c>
      <c r="AK8" s="90" t="str">
        <f>'ワーク（２回戦・結果入力シート）'!K33</f>
        <v/>
      </c>
      <c r="AL8" s="89" t="str">
        <f>IF(AM8="","",IF(AM8&gt;AO8,"○",IF(AM8=AO8,"△",IF(AM8&lt;AO8,"●"))))</f>
        <v/>
      </c>
      <c r="AM8" s="90" t="str">
        <f>'ワーク（２回戦・結果入力シート）'!G37</f>
        <v/>
      </c>
      <c r="AN8" s="90" t="s">
        <v>8</v>
      </c>
      <c r="AO8" s="90" t="str">
        <f>'ワーク（２回戦・結果入力シート）'!K37</f>
        <v/>
      </c>
      <c r="AP8" s="202"/>
      <c r="AQ8" s="202"/>
      <c r="AR8" s="202"/>
      <c r="AS8" s="202"/>
      <c r="AT8" s="202"/>
      <c r="AU8" s="202"/>
      <c r="AV8" s="202"/>
      <c r="AW8" s="200"/>
      <c r="AX8" s="197"/>
      <c r="AY8" s="195"/>
      <c r="AZ8" s="195"/>
      <c r="BA8" s="195"/>
      <c r="BB8" s="195"/>
      <c r="BC8" s="198"/>
      <c r="BF8" s="117" t="s">
        <v>45</v>
      </c>
    </row>
    <row r="9" spans="1:58" ht="22.5" customHeight="1">
      <c r="A9" s="212" t="s">
        <v>122</v>
      </c>
      <c r="B9" s="91" t="str">
        <f t="shared" si="5"/>
        <v/>
      </c>
      <c r="C9" s="92" t="str">
        <f>Q3</f>
        <v/>
      </c>
      <c r="D9" s="92" t="s">
        <v>8</v>
      </c>
      <c r="E9" s="93" t="str">
        <f>O3</f>
        <v/>
      </c>
      <c r="F9" s="91" t="str">
        <f t="shared" si="8"/>
        <v/>
      </c>
      <c r="G9" s="92" t="str">
        <f>Q5</f>
        <v/>
      </c>
      <c r="H9" s="92" t="s">
        <v>8</v>
      </c>
      <c r="I9" s="93" t="str">
        <f>O5</f>
        <v/>
      </c>
      <c r="J9" s="91" t="str">
        <f t="shared" ref="J9:J19" si="9">IF(K9="","",IF(K9&gt;M9,"○",IF(K9=M9,"△",IF(K9&lt;M9,"●"))))</f>
        <v/>
      </c>
      <c r="K9" s="92" t="str">
        <f>Q7</f>
        <v/>
      </c>
      <c r="L9" s="92" t="s">
        <v>8</v>
      </c>
      <c r="M9" s="93" t="str">
        <f>O7</f>
        <v/>
      </c>
      <c r="N9" s="206"/>
      <c r="O9" s="207"/>
      <c r="P9" s="207"/>
      <c r="Q9" s="208"/>
      <c r="R9" s="91" t="str">
        <f t="shared" si="1"/>
        <v/>
      </c>
      <c r="S9" s="92" t="str">
        <f>'ワーク（１回戦・結果入力シート）'!G40</f>
        <v/>
      </c>
      <c r="T9" s="92" t="s">
        <v>8</v>
      </c>
      <c r="U9" s="93" t="str">
        <f>'ワーク（１回戦・結果入力シート）'!K40</f>
        <v/>
      </c>
      <c r="V9" s="91" t="str">
        <f t="shared" si="2"/>
        <v/>
      </c>
      <c r="W9" s="92" t="str">
        <f>'ワーク（１回戦・結果入力シート）'!G44</f>
        <v/>
      </c>
      <c r="X9" s="92" t="s">
        <v>8</v>
      </c>
      <c r="Y9" s="93" t="str">
        <f>'ワーク（１回戦・結果入力シート）'!K44</f>
        <v/>
      </c>
      <c r="Z9" s="91" t="str">
        <f t="shared" si="3"/>
        <v/>
      </c>
      <c r="AA9" s="92" t="str">
        <f>'ワーク（１回戦・結果入力シート）'!G48</f>
        <v/>
      </c>
      <c r="AB9" s="92" t="s">
        <v>8</v>
      </c>
      <c r="AC9" s="93" t="str">
        <f>'ワーク（１回戦・結果入力シート）'!K48</f>
        <v/>
      </c>
      <c r="AD9" s="91" t="str">
        <f t="shared" si="4"/>
        <v/>
      </c>
      <c r="AE9" s="92" t="str">
        <f>'ワーク（１回戦・結果入力シート）'!G52</f>
        <v/>
      </c>
      <c r="AF9" s="92" t="s">
        <v>8</v>
      </c>
      <c r="AG9" s="93" t="str">
        <f>'ワーク（１回戦・結果入力シート）'!K52</f>
        <v/>
      </c>
      <c r="AH9" s="91" t="str">
        <f t="shared" si="6"/>
        <v/>
      </c>
      <c r="AI9" s="92" t="str">
        <f>'ワーク（１回戦・結果入力シート）'!G56</f>
        <v/>
      </c>
      <c r="AJ9" s="92" t="s">
        <v>8</v>
      </c>
      <c r="AK9" s="93" t="str">
        <f>'ワーク（１回戦・結果入力シート）'!K56</f>
        <v/>
      </c>
      <c r="AL9" s="91" t="str">
        <f t="shared" si="7"/>
        <v/>
      </c>
      <c r="AM9" s="92" t="str">
        <f>'ワーク（１回戦・結果入力シート）'!G60</f>
        <v/>
      </c>
      <c r="AN9" s="92" t="s">
        <v>8</v>
      </c>
      <c r="AO9" s="93" t="str">
        <f>'ワーク（１回戦・結果入力シート）'!K60</f>
        <v/>
      </c>
      <c r="AP9" s="201">
        <f>COUNTIF(B9:AO10,"○")</f>
        <v>0</v>
      </c>
      <c r="AQ9" s="201">
        <f>COUNTIF(B9:AO10,"●")</f>
        <v>0</v>
      </c>
      <c r="AR9" s="201">
        <f>COUNTIF(B9:AO10,"△")</f>
        <v>0</v>
      </c>
      <c r="AS9" s="201">
        <f>SUM(C9,G9,K9,O9,S9,W9,AA9,AE9,AI9,AM9,C10,G10,K10,O10,S10,W10,AA10,AE10,AI10,AM10)</f>
        <v>0</v>
      </c>
      <c r="AT9" s="201">
        <f>SUM(E9,I9,M9,Q9,U9,Y9,AC9,AG9,AK9,AO9,E10,I10,M10,Q10,U10,Y10,AC10,AG10,AK10,AO10)</f>
        <v>0</v>
      </c>
      <c r="AU9" s="201">
        <f>+AS9-AT9</f>
        <v>0</v>
      </c>
      <c r="AV9" s="201">
        <f>AP9*3+AR9*1</f>
        <v>0</v>
      </c>
      <c r="AW9" s="199">
        <f>RANK(BC9,$BC$3:$BC$21,0)</f>
        <v>1</v>
      </c>
      <c r="AX9" s="196" t="s">
        <v>64</v>
      </c>
      <c r="AY9" s="195">
        <f>RANK(AV9,$AV$3:$AV$21,0)</f>
        <v>1</v>
      </c>
      <c r="AZ9" s="195">
        <f>RANK(AU9,$AU$3:$AU$21,0)</f>
        <v>1</v>
      </c>
      <c r="BA9" s="195">
        <f>RANK(AS9,$AS$3:$AS$21,0)</f>
        <v>1</v>
      </c>
      <c r="BB9" s="195">
        <f>IF(AX9="○",100,0)</f>
        <v>100</v>
      </c>
      <c r="BC9" s="198">
        <f>BB9+AV9+AU9*0.001+AS9*0.000001</f>
        <v>100</v>
      </c>
      <c r="BF9" s="117" t="s">
        <v>57</v>
      </c>
    </row>
    <row r="10" spans="1:58" ht="22.5" customHeight="1">
      <c r="A10" s="213"/>
      <c r="B10" s="89" t="str">
        <f>IF(C10="","",IF(C10&gt;E10,"○",IF(C10=E10,"△",IF(C10&lt;E10,"●"))))</f>
        <v/>
      </c>
      <c r="C10" s="90" t="str">
        <f>Q4</f>
        <v/>
      </c>
      <c r="D10" s="90" t="s">
        <v>8</v>
      </c>
      <c r="E10" s="94" t="str">
        <f>O4</f>
        <v/>
      </c>
      <c r="F10" s="89" t="str">
        <f>IF(G10="","",IF(G10&gt;I10,"○",IF(G10=I10,"△",IF(G10&lt;I10,"●"))))</f>
        <v/>
      </c>
      <c r="G10" s="90" t="str">
        <f>Q6</f>
        <v/>
      </c>
      <c r="H10" s="90" t="s">
        <v>8</v>
      </c>
      <c r="I10" s="94" t="str">
        <f>O6</f>
        <v/>
      </c>
      <c r="J10" s="89" t="str">
        <f>IF(K10="","",IF(K10&gt;M10,"○",IF(K10=M10,"△",IF(K10&lt;M10,"●"))))</f>
        <v/>
      </c>
      <c r="K10" s="90" t="str">
        <f>Q8</f>
        <v/>
      </c>
      <c r="L10" s="90" t="s">
        <v>8</v>
      </c>
      <c r="M10" s="94" t="str">
        <f>O8</f>
        <v/>
      </c>
      <c r="N10" s="209"/>
      <c r="O10" s="210"/>
      <c r="P10" s="210"/>
      <c r="Q10" s="211"/>
      <c r="R10" s="89" t="str">
        <f t="shared" si="1"/>
        <v/>
      </c>
      <c r="S10" s="90" t="str">
        <f>'ワーク（２回戦・結果入力シート）'!G41</f>
        <v/>
      </c>
      <c r="T10" s="90" t="s">
        <v>8</v>
      </c>
      <c r="U10" s="94" t="str">
        <f>'ワーク（２回戦・結果入力シート）'!K41</f>
        <v/>
      </c>
      <c r="V10" s="89" t="str">
        <f t="shared" si="2"/>
        <v/>
      </c>
      <c r="W10" s="90" t="str">
        <f>'ワーク（２回戦・結果入力シート）'!G45</f>
        <v/>
      </c>
      <c r="X10" s="90" t="s">
        <v>8</v>
      </c>
      <c r="Y10" s="94" t="str">
        <f>'ワーク（２回戦・結果入力シート）'!K45</f>
        <v/>
      </c>
      <c r="Z10" s="89" t="str">
        <f>IF(AA10="","",IF(AA10&gt;AC10,"○",IF(AA10=AC10,"△",IF(AA10&lt;AC10,"●"))))</f>
        <v/>
      </c>
      <c r="AA10" s="90" t="str">
        <f>'ワーク（２回戦・結果入力シート）'!G49</f>
        <v/>
      </c>
      <c r="AB10" s="90" t="s">
        <v>8</v>
      </c>
      <c r="AC10" s="94" t="str">
        <f>'ワーク（２回戦・結果入力シート）'!K49</f>
        <v/>
      </c>
      <c r="AD10" s="89" t="str">
        <f>IF(AE10="","",IF(AE10&gt;AG10,"○",IF(AE10=AG10,"△",IF(AE10&lt;AG10,"●"))))</f>
        <v/>
      </c>
      <c r="AE10" s="90" t="str">
        <f>'ワーク（２回戦・結果入力シート）'!G53</f>
        <v/>
      </c>
      <c r="AF10" s="90" t="s">
        <v>8</v>
      </c>
      <c r="AG10" s="94" t="str">
        <f>'ワーク（２回戦・結果入力シート）'!K53</f>
        <v/>
      </c>
      <c r="AH10" s="89" t="str">
        <f>IF(AI10="","",IF(AI10&gt;AK10,"○",IF(AI10=AK10,"△",IF(AI10&lt;AK10,"●"))))</f>
        <v/>
      </c>
      <c r="AI10" s="90" t="str">
        <f>'ワーク（２回戦・結果入力シート）'!G57</f>
        <v/>
      </c>
      <c r="AJ10" s="90" t="s">
        <v>8</v>
      </c>
      <c r="AK10" s="94" t="str">
        <f>'ワーク（２回戦・結果入力シート）'!K57</f>
        <v/>
      </c>
      <c r="AL10" s="89" t="str">
        <f>IF(AM10="","",IF(AM10&gt;AO10,"○",IF(AM10=AO10,"△",IF(AM10&lt;AO10,"●"))))</f>
        <v/>
      </c>
      <c r="AM10" s="90" t="str">
        <f>'ワーク（２回戦・結果入力シート）'!G61</f>
        <v/>
      </c>
      <c r="AN10" s="90" t="s">
        <v>8</v>
      </c>
      <c r="AO10" s="94" t="str">
        <f>'ワーク（２回戦・結果入力シート）'!K61</f>
        <v/>
      </c>
      <c r="AP10" s="202"/>
      <c r="AQ10" s="202"/>
      <c r="AR10" s="202"/>
      <c r="AS10" s="202"/>
      <c r="AT10" s="202"/>
      <c r="AU10" s="202"/>
      <c r="AV10" s="202"/>
      <c r="AW10" s="200"/>
      <c r="AX10" s="197"/>
      <c r="AY10" s="195"/>
      <c r="AZ10" s="195"/>
      <c r="BA10" s="195"/>
      <c r="BB10" s="195"/>
      <c r="BC10" s="198"/>
      <c r="BF10" s="117" t="s">
        <v>58</v>
      </c>
    </row>
    <row r="11" spans="1:58" ht="22.5" customHeight="1">
      <c r="A11" s="212" t="s">
        <v>123</v>
      </c>
      <c r="B11" s="91" t="str">
        <f t="shared" si="5"/>
        <v/>
      </c>
      <c r="C11" s="92" t="str">
        <f>U3</f>
        <v/>
      </c>
      <c r="D11" s="92" t="s">
        <v>8</v>
      </c>
      <c r="E11" s="93" t="str">
        <f>S3</f>
        <v/>
      </c>
      <c r="F11" s="91" t="str">
        <f t="shared" si="8"/>
        <v/>
      </c>
      <c r="G11" s="92" t="str">
        <f>U5</f>
        <v/>
      </c>
      <c r="H11" s="92" t="s">
        <v>8</v>
      </c>
      <c r="I11" s="93" t="str">
        <f>S5</f>
        <v/>
      </c>
      <c r="J11" s="91" t="str">
        <f t="shared" si="9"/>
        <v/>
      </c>
      <c r="K11" s="92" t="str">
        <f>U7</f>
        <v/>
      </c>
      <c r="L11" s="92" t="s">
        <v>8</v>
      </c>
      <c r="M11" s="93" t="str">
        <f>S7</f>
        <v/>
      </c>
      <c r="N11" s="91" t="str">
        <f t="shared" ref="N11:N21" si="10">IF(O11="","",IF(O11&gt;Q11,"○",IF(O11=Q11,"△",IF(O11&lt;Q11,"●"))))</f>
        <v/>
      </c>
      <c r="O11" s="92" t="str">
        <f>U9</f>
        <v/>
      </c>
      <c r="P11" s="92" t="s">
        <v>8</v>
      </c>
      <c r="Q11" s="93" t="str">
        <f>S9</f>
        <v/>
      </c>
      <c r="R11" s="206"/>
      <c r="S11" s="207"/>
      <c r="T11" s="207"/>
      <c r="U11" s="208"/>
      <c r="V11" s="91" t="str">
        <f t="shared" si="2"/>
        <v/>
      </c>
      <c r="W11" s="92" t="str">
        <f>'ワーク（１回戦・結果入力シート）'!M4</f>
        <v/>
      </c>
      <c r="X11" s="92" t="s">
        <v>8</v>
      </c>
      <c r="Y11" s="93" t="str">
        <f>'ワーク（１回戦・結果入力シート）'!Q4</f>
        <v/>
      </c>
      <c r="Z11" s="91" t="str">
        <f t="shared" si="3"/>
        <v/>
      </c>
      <c r="AA11" s="92" t="str">
        <f>'ワーク（１回戦・結果入力シート）'!M8</f>
        <v/>
      </c>
      <c r="AB11" s="92" t="s">
        <v>8</v>
      </c>
      <c r="AC11" s="93" t="str">
        <f>'ワーク（１回戦・結果入力シート）'!Q8</f>
        <v/>
      </c>
      <c r="AD11" s="91" t="str">
        <f t="shared" si="4"/>
        <v/>
      </c>
      <c r="AE11" s="92" t="str">
        <f>'ワーク（１回戦・結果入力シート）'!M12</f>
        <v/>
      </c>
      <c r="AF11" s="92" t="s">
        <v>8</v>
      </c>
      <c r="AG11" s="93" t="str">
        <f>'ワーク（１回戦・結果入力シート）'!Q12</f>
        <v/>
      </c>
      <c r="AH11" s="91" t="str">
        <f t="shared" si="6"/>
        <v/>
      </c>
      <c r="AI11" s="92" t="str">
        <f>'ワーク（１回戦・結果入力シート）'!M16</f>
        <v/>
      </c>
      <c r="AJ11" s="92" t="s">
        <v>8</v>
      </c>
      <c r="AK11" s="93" t="str">
        <f>'ワーク（１回戦・結果入力シート）'!Q16</f>
        <v/>
      </c>
      <c r="AL11" s="91" t="str">
        <f t="shared" si="7"/>
        <v/>
      </c>
      <c r="AM11" s="92" t="str">
        <f>'ワーク（１回戦・結果入力シート）'!M20</f>
        <v/>
      </c>
      <c r="AN11" s="92" t="s">
        <v>8</v>
      </c>
      <c r="AO11" s="93" t="str">
        <f>'ワーク（１回戦・結果入力シート）'!Q20</f>
        <v/>
      </c>
      <c r="AP11" s="201">
        <f>COUNTIF(B11:AO12,"○")</f>
        <v>0</v>
      </c>
      <c r="AQ11" s="201">
        <f>COUNTIF(B11:AO12,"●")</f>
        <v>0</v>
      </c>
      <c r="AR11" s="201">
        <f>COUNTIF(B11:AO12,"△")</f>
        <v>0</v>
      </c>
      <c r="AS11" s="201">
        <f>SUM(C11,G11,K11,O11,S11,W11,AA11,AE11,AI11,AM11,C12,G12,K12,O12,S12,W12,AA12,AE12,AI12,AM12)</f>
        <v>0</v>
      </c>
      <c r="AT11" s="201">
        <f>SUM(E11,I11,M11,Q11,U11,Y11,AC11,AG11,AK11,AO11,E12,I12,M12,Q12,U12,Y12,AC12,AG12,AK12,AO12)</f>
        <v>0</v>
      </c>
      <c r="AU11" s="201">
        <f>+AS11-AT11</f>
        <v>0</v>
      </c>
      <c r="AV11" s="201">
        <f>AP11*3+AR11*1</f>
        <v>0</v>
      </c>
      <c r="AW11" s="199">
        <f>RANK(BC11,$BC$3:$BC$21,0)</f>
        <v>1</v>
      </c>
      <c r="AX11" s="196" t="s">
        <v>64</v>
      </c>
      <c r="AY11" s="195">
        <f>RANK(AV11,$AV$3:$AV$21,0)</f>
        <v>1</v>
      </c>
      <c r="AZ11" s="195">
        <f>RANK(AU11,$AU$3:$AU$21,0)</f>
        <v>1</v>
      </c>
      <c r="BA11" s="195">
        <f>RANK(AS11,$AS$3:$AS$21,0)</f>
        <v>1</v>
      </c>
      <c r="BB11" s="195">
        <f>IF(AX11="○",100,0)</f>
        <v>100</v>
      </c>
      <c r="BC11" s="198">
        <f>BB11+AV11+AU11*0.001+AS11*0.000001</f>
        <v>100</v>
      </c>
      <c r="BF11" s="117" t="s">
        <v>46</v>
      </c>
    </row>
    <row r="12" spans="1:58" ht="22.5" customHeight="1">
      <c r="A12" s="213"/>
      <c r="B12" s="89" t="str">
        <f>IF(C12="","",IF(C12&gt;E12,"○",IF(C12=E12,"△",IF(C12&lt;E12,"●"))))</f>
        <v/>
      </c>
      <c r="C12" s="90" t="str">
        <f>U4</f>
        <v/>
      </c>
      <c r="D12" s="90" t="s">
        <v>8</v>
      </c>
      <c r="E12" s="94" t="str">
        <f>S4</f>
        <v/>
      </c>
      <c r="F12" s="89" t="str">
        <f>IF(G12="","",IF(G12&gt;I12,"○",IF(G12=I12,"△",IF(G12&lt;I12,"●"))))</f>
        <v/>
      </c>
      <c r="G12" s="90" t="str">
        <f>U6</f>
        <v/>
      </c>
      <c r="H12" s="90" t="s">
        <v>8</v>
      </c>
      <c r="I12" s="94" t="str">
        <f>S6</f>
        <v/>
      </c>
      <c r="J12" s="89" t="str">
        <f>IF(K12="","",IF(K12&gt;M12,"○",IF(K12=M12,"△",IF(K12&lt;M12,"●"))))</f>
        <v/>
      </c>
      <c r="K12" s="90" t="str">
        <f>U8</f>
        <v/>
      </c>
      <c r="L12" s="90" t="s">
        <v>8</v>
      </c>
      <c r="M12" s="94" t="str">
        <f>S8</f>
        <v/>
      </c>
      <c r="N12" s="89" t="str">
        <f>IF(O12="","",IF(O12&gt;Q12,"○",IF(O12=Q12,"△",IF(O12&lt;Q12,"●"))))</f>
        <v/>
      </c>
      <c r="O12" s="90" t="str">
        <f>U10</f>
        <v/>
      </c>
      <c r="P12" s="90" t="s">
        <v>8</v>
      </c>
      <c r="Q12" s="94" t="str">
        <f>S10</f>
        <v/>
      </c>
      <c r="R12" s="209"/>
      <c r="S12" s="210"/>
      <c r="T12" s="210"/>
      <c r="U12" s="211"/>
      <c r="V12" s="89" t="str">
        <f t="shared" si="2"/>
        <v/>
      </c>
      <c r="W12" s="90" t="str">
        <f>'ワーク（２回戦・結果入力シート）'!M5</f>
        <v/>
      </c>
      <c r="X12" s="90" t="s">
        <v>8</v>
      </c>
      <c r="Y12" s="94" t="str">
        <f>'ワーク（２回戦・結果入力シート）'!Q5</f>
        <v/>
      </c>
      <c r="Z12" s="89" t="str">
        <f>IF(AA12="","",IF(AA12&gt;AC12,"○",IF(AA12=AC12,"△",IF(AA12&lt;AC12,"●"))))</f>
        <v/>
      </c>
      <c r="AA12" s="90" t="str">
        <f>'ワーク（２回戦・結果入力シート）'!M9</f>
        <v/>
      </c>
      <c r="AB12" s="90" t="s">
        <v>8</v>
      </c>
      <c r="AC12" s="94" t="str">
        <f>'ワーク（２回戦・結果入力シート）'!Q9</f>
        <v/>
      </c>
      <c r="AD12" s="89" t="str">
        <f>IF(AE12="","",IF(AE12&gt;AG12,"○",IF(AE12=AG12,"△",IF(AE12&lt;AG12,"●"))))</f>
        <v/>
      </c>
      <c r="AE12" s="90" t="str">
        <f>'ワーク（２回戦・結果入力シート）'!M13</f>
        <v/>
      </c>
      <c r="AF12" s="90" t="s">
        <v>8</v>
      </c>
      <c r="AG12" s="94" t="str">
        <f>'ワーク（２回戦・結果入力シート）'!Q13</f>
        <v/>
      </c>
      <c r="AH12" s="89" t="str">
        <f>IF(AI12="","",IF(AI12&gt;AK12,"○",IF(AI12=AK12,"△",IF(AI12&lt;AK12,"●"))))</f>
        <v/>
      </c>
      <c r="AI12" s="90" t="str">
        <f>'ワーク（２回戦・結果入力シート）'!M17</f>
        <v/>
      </c>
      <c r="AJ12" s="90" t="s">
        <v>8</v>
      </c>
      <c r="AK12" s="94" t="str">
        <f>'ワーク（２回戦・結果入力シート）'!Q17</f>
        <v/>
      </c>
      <c r="AL12" s="89" t="str">
        <f>IF(AM12="","",IF(AM12&gt;AO12,"○",IF(AM12=AO12,"△",IF(AM12&lt;AO12,"●"))))</f>
        <v/>
      </c>
      <c r="AM12" s="90" t="str">
        <f>'ワーク（２回戦・結果入力シート）'!M21</f>
        <v/>
      </c>
      <c r="AN12" s="90" t="s">
        <v>8</v>
      </c>
      <c r="AO12" s="94" t="str">
        <f>'ワーク（２回戦・結果入力シート）'!Q21</f>
        <v/>
      </c>
      <c r="AP12" s="202"/>
      <c r="AQ12" s="202"/>
      <c r="AR12" s="202"/>
      <c r="AS12" s="202"/>
      <c r="AT12" s="202"/>
      <c r="AU12" s="202"/>
      <c r="AV12" s="202"/>
      <c r="AW12" s="200"/>
      <c r="AX12" s="197"/>
      <c r="AY12" s="195"/>
      <c r="AZ12" s="195"/>
      <c r="BA12" s="195"/>
      <c r="BB12" s="195"/>
      <c r="BC12" s="198"/>
      <c r="BF12" s="117" t="s">
        <v>47</v>
      </c>
    </row>
    <row r="13" spans="1:58" ht="22.5" customHeight="1">
      <c r="A13" s="212" t="s">
        <v>119</v>
      </c>
      <c r="B13" s="31" t="str">
        <f t="shared" si="5"/>
        <v/>
      </c>
      <c r="C13" s="92" t="str">
        <f>Y3</f>
        <v/>
      </c>
      <c r="D13" s="92" t="s">
        <v>8</v>
      </c>
      <c r="E13" s="93" t="str">
        <f>W3</f>
        <v/>
      </c>
      <c r="F13" s="91" t="str">
        <f t="shared" si="8"/>
        <v/>
      </c>
      <c r="G13" s="92" t="str">
        <f>Y5</f>
        <v/>
      </c>
      <c r="H13" s="92" t="s">
        <v>8</v>
      </c>
      <c r="I13" s="93" t="str">
        <f>W5</f>
        <v/>
      </c>
      <c r="J13" s="91" t="str">
        <f t="shared" si="9"/>
        <v/>
      </c>
      <c r="K13" s="92" t="str">
        <f>Y7</f>
        <v/>
      </c>
      <c r="L13" s="92" t="s">
        <v>8</v>
      </c>
      <c r="M13" s="93" t="str">
        <f>W7</f>
        <v/>
      </c>
      <c r="N13" s="91" t="str">
        <f t="shared" si="10"/>
        <v/>
      </c>
      <c r="O13" s="92" t="str">
        <f>Y9</f>
        <v/>
      </c>
      <c r="P13" s="92" t="s">
        <v>8</v>
      </c>
      <c r="Q13" s="93" t="str">
        <f>W9</f>
        <v/>
      </c>
      <c r="R13" s="91" t="str">
        <f t="shared" ref="R13:R22" si="11">IF(S13="","",IF(S13&gt;U13,"○",IF(S13=U13,"△",IF(S13&lt;U13,"●"))))</f>
        <v/>
      </c>
      <c r="S13" s="92" t="str">
        <f>Y11</f>
        <v/>
      </c>
      <c r="T13" s="92" t="s">
        <v>8</v>
      </c>
      <c r="U13" s="93" t="str">
        <f>W11</f>
        <v/>
      </c>
      <c r="V13" s="206"/>
      <c r="W13" s="207"/>
      <c r="X13" s="207"/>
      <c r="Y13" s="208"/>
      <c r="Z13" s="91" t="str">
        <f t="shared" si="3"/>
        <v/>
      </c>
      <c r="AA13" s="92" t="str">
        <f>'ワーク（１回戦・結果入力シート）'!M24</f>
        <v/>
      </c>
      <c r="AB13" s="92" t="s">
        <v>8</v>
      </c>
      <c r="AC13" s="93" t="str">
        <f>'ワーク（１回戦・結果入力シート）'!Q24</f>
        <v/>
      </c>
      <c r="AD13" s="91" t="str">
        <f t="shared" si="4"/>
        <v/>
      </c>
      <c r="AE13" s="92" t="str">
        <f>'ワーク（１回戦・結果入力シート）'!M28</f>
        <v/>
      </c>
      <c r="AF13" s="92" t="s">
        <v>8</v>
      </c>
      <c r="AG13" s="93" t="str">
        <f>'ワーク（１回戦・結果入力シート）'!Q28</f>
        <v/>
      </c>
      <c r="AH13" s="91" t="str">
        <f t="shared" si="6"/>
        <v/>
      </c>
      <c r="AI13" s="92" t="str">
        <f>'ワーク（１回戦・結果入力シート）'!M32</f>
        <v/>
      </c>
      <c r="AJ13" s="92" t="s">
        <v>8</v>
      </c>
      <c r="AK13" s="93" t="str">
        <f>'ワーク（１回戦・結果入力シート）'!Q32</f>
        <v/>
      </c>
      <c r="AL13" s="91" t="str">
        <f t="shared" si="7"/>
        <v/>
      </c>
      <c r="AM13" s="92" t="str">
        <f>'ワーク（１回戦・結果入力シート）'!M36</f>
        <v/>
      </c>
      <c r="AN13" s="92" t="s">
        <v>8</v>
      </c>
      <c r="AO13" s="93" t="str">
        <f>'ワーク（１回戦・結果入力シート）'!Q36</f>
        <v/>
      </c>
      <c r="AP13" s="201">
        <f>COUNTIF(B13:AO14,"○")</f>
        <v>0</v>
      </c>
      <c r="AQ13" s="201">
        <f>COUNTIF(B13:AO14,"●")</f>
        <v>0</v>
      </c>
      <c r="AR13" s="201">
        <f>COUNTIF(B13:AO14,"△")</f>
        <v>0</v>
      </c>
      <c r="AS13" s="201">
        <f>SUM(C13,G13,K13,O13,S13,W13,AA13,AE13,AI13,AM13,C14,G14,K14,O14,S14,W14,AA14,AE14,AI14,AM14)</f>
        <v>0</v>
      </c>
      <c r="AT13" s="201">
        <f>SUM(E13,I13,M13,Q13,U13,Y13,AC13,AG13,AK13,AO13,E14,I14,M14,Q14,U14,Y14,AC14,AG14,AK14,AO14)</f>
        <v>0</v>
      </c>
      <c r="AU13" s="201">
        <f>+AS13-AT13</f>
        <v>0</v>
      </c>
      <c r="AV13" s="201">
        <f>AP13*3+AR13*1</f>
        <v>0</v>
      </c>
      <c r="AW13" s="199">
        <f>RANK(BC13,$BC$3:$BC$21,0)</f>
        <v>1</v>
      </c>
      <c r="AX13" s="196" t="s">
        <v>64</v>
      </c>
      <c r="AY13" s="195">
        <f>RANK(AV13,$AV$3:$AV$21,0)</f>
        <v>1</v>
      </c>
      <c r="AZ13" s="195">
        <f>RANK(AU13,$AU$3:$AU$21,0)</f>
        <v>1</v>
      </c>
      <c r="BA13" s="195">
        <f>RANK(AS13,$AS$3:$AS$21,0)</f>
        <v>1</v>
      </c>
      <c r="BB13" s="195">
        <f>IF(AX13="○",100,0)</f>
        <v>100</v>
      </c>
      <c r="BC13" s="198">
        <f>BB13+AV13+AU13*0.001+AS13*0.000001</f>
        <v>100</v>
      </c>
      <c r="BF13" s="117" t="s">
        <v>48</v>
      </c>
    </row>
    <row r="14" spans="1:58" ht="22.5" customHeight="1">
      <c r="A14" s="213"/>
      <c r="B14" s="100" t="str">
        <f t="shared" si="5"/>
        <v/>
      </c>
      <c r="C14" s="90" t="str">
        <f>Y4</f>
        <v/>
      </c>
      <c r="D14" s="90" t="s">
        <v>8</v>
      </c>
      <c r="E14" s="94" t="str">
        <f>W4</f>
        <v/>
      </c>
      <c r="F14" s="89" t="str">
        <f>IF(G14="","",IF(G14&gt;I14,"○",IF(G14=I14,"△",IF(G14&lt;I14,"●"))))</f>
        <v/>
      </c>
      <c r="G14" s="90" t="str">
        <f>Y6</f>
        <v/>
      </c>
      <c r="H14" s="90" t="s">
        <v>8</v>
      </c>
      <c r="I14" s="94" t="str">
        <f>W6</f>
        <v/>
      </c>
      <c r="J14" s="89" t="str">
        <f>IF(K14="","",IF(K14&gt;M14,"○",IF(K14=M14,"△",IF(K14&lt;M14,"●"))))</f>
        <v/>
      </c>
      <c r="K14" s="90" t="str">
        <f>Y8</f>
        <v/>
      </c>
      <c r="L14" s="90" t="s">
        <v>8</v>
      </c>
      <c r="M14" s="94" t="str">
        <f>W8</f>
        <v/>
      </c>
      <c r="N14" s="89" t="str">
        <f>IF(O14="","",IF(O14&gt;Q14,"○",IF(O14=Q14,"△",IF(O14&lt;Q14,"●"))))</f>
        <v/>
      </c>
      <c r="O14" s="90" t="str">
        <f>Y10</f>
        <v/>
      </c>
      <c r="P14" s="90" t="s">
        <v>8</v>
      </c>
      <c r="Q14" s="94" t="str">
        <f>W10</f>
        <v/>
      </c>
      <c r="R14" s="89" t="str">
        <f t="shared" si="11"/>
        <v/>
      </c>
      <c r="S14" s="90" t="str">
        <f>Y12</f>
        <v/>
      </c>
      <c r="T14" s="90" t="s">
        <v>8</v>
      </c>
      <c r="U14" s="94" t="str">
        <f>W12</f>
        <v/>
      </c>
      <c r="V14" s="209"/>
      <c r="W14" s="210"/>
      <c r="X14" s="210"/>
      <c r="Y14" s="211"/>
      <c r="Z14" s="89" t="str">
        <f>IF(AA14="","",IF(AA14&gt;AC14,"○",IF(AA14=AC14,"△",IF(AA14&lt;AC14,"●"))))</f>
        <v/>
      </c>
      <c r="AA14" s="90" t="str">
        <f>'ワーク（２回戦・結果入力シート）'!M25</f>
        <v/>
      </c>
      <c r="AB14" s="90" t="s">
        <v>8</v>
      </c>
      <c r="AC14" s="94" t="str">
        <f>'ワーク（２回戦・結果入力シート）'!Q25</f>
        <v/>
      </c>
      <c r="AD14" s="89" t="str">
        <f>IF(AE14="","",IF(AE14&gt;AG14,"○",IF(AE14=AG14,"△",IF(AE14&lt;AG14,"●"))))</f>
        <v/>
      </c>
      <c r="AE14" s="90" t="str">
        <f>'ワーク（２回戦・結果入力シート）'!M29</f>
        <v/>
      </c>
      <c r="AF14" s="90" t="s">
        <v>8</v>
      </c>
      <c r="AG14" s="94" t="str">
        <f>'ワーク（２回戦・結果入力シート）'!Q29</f>
        <v/>
      </c>
      <c r="AH14" s="89" t="str">
        <f>IF(AI14="","",IF(AI14&gt;AK14,"○",IF(AI14=AK14,"△",IF(AI14&lt;AK14,"●"))))</f>
        <v/>
      </c>
      <c r="AI14" s="90" t="str">
        <f>'ワーク（２回戦・結果入力シート）'!M33</f>
        <v/>
      </c>
      <c r="AJ14" s="90" t="s">
        <v>8</v>
      </c>
      <c r="AK14" s="94" t="str">
        <f>'ワーク（２回戦・結果入力シート）'!Q33</f>
        <v/>
      </c>
      <c r="AL14" s="89" t="str">
        <f>IF(AM14="","",IF(AM14&gt;AO14,"○",IF(AM14=AO14,"△",IF(AM14&lt;AO14,"●"))))</f>
        <v/>
      </c>
      <c r="AM14" s="90" t="str">
        <f>'ワーク（２回戦・結果入力シート）'!M37</f>
        <v/>
      </c>
      <c r="AN14" s="90" t="s">
        <v>8</v>
      </c>
      <c r="AO14" s="94" t="str">
        <f>'ワーク（２回戦・結果入力シート）'!Q37</f>
        <v/>
      </c>
      <c r="AP14" s="202"/>
      <c r="AQ14" s="202"/>
      <c r="AR14" s="202"/>
      <c r="AS14" s="202"/>
      <c r="AT14" s="202"/>
      <c r="AU14" s="202"/>
      <c r="AV14" s="202"/>
      <c r="AW14" s="200"/>
      <c r="AX14" s="197"/>
      <c r="AY14" s="195"/>
      <c r="AZ14" s="195"/>
      <c r="BA14" s="195"/>
      <c r="BB14" s="195"/>
      <c r="BC14" s="198"/>
      <c r="BF14" s="117" t="s">
        <v>49</v>
      </c>
    </row>
    <row r="15" spans="1:58" ht="22.5" customHeight="1">
      <c r="A15" s="212" t="s">
        <v>121</v>
      </c>
      <c r="B15" s="91" t="str">
        <f t="shared" si="5"/>
        <v/>
      </c>
      <c r="C15" s="92" t="str">
        <f>AC3</f>
        <v/>
      </c>
      <c r="D15" s="92" t="s">
        <v>8</v>
      </c>
      <c r="E15" s="93" t="str">
        <f>AA3</f>
        <v/>
      </c>
      <c r="F15" s="91" t="str">
        <f t="shared" si="8"/>
        <v/>
      </c>
      <c r="G15" s="92" t="str">
        <f>AC5</f>
        <v/>
      </c>
      <c r="H15" s="92" t="s">
        <v>8</v>
      </c>
      <c r="I15" s="93" t="str">
        <f>AA5</f>
        <v/>
      </c>
      <c r="J15" s="91" t="str">
        <f t="shared" si="9"/>
        <v/>
      </c>
      <c r="K15" s="92" t="str">
        <f>AC7</f>
        <v/>
      </c>
      <c r="L15" s="92" t="s">
        <v>8</v>
      </c>
      <c r="M15" s="93" t="str">
        <f>AA7</f>
        <v/>
      </c>
      <c r="N15" s="91" t="str">
        <f t="shared" si="10"/>
        <v/>
      </c>
      <c r="O15" s="92" t="str">
        <f>AC9</f>
        <v/>
      </c>
      <c r="P15" s="92" t="s">
        <v>8</v>
      </c>
      <c r="Q15" s="93" t="str">
        <f>AA9</f>
        <v/>
      </c>
      <c r="R15" s="91" t="str">
        <f t="shared" si="11"/>
        <v/>
      </c>
      <c r="S15" s="92" t="str">
        <f>AC11</f>
        <v/>
      </c>
      <c r="T15" s="92" t="s">
        <v>8</v>
      </c>
      <c r="U15" s="93" t="str">
        <f>AA11</f>
        <v/>
      </c>
      <c r="V15" s="91" t="str">
        <f t="shared" ref="V15:V22" si="12">IF(W15="","",IF(W15&gt;Y15,"○",IF(W15=Y15,"△",IF(W15&lt;Y15,"●"))))</f>
        <v/>
      </c>
      <c r="W15" s="92" t="str">
        <f>AC13</f>
        <v/>
      </c>
      <c r="X15" s="92" t="s">
        <v>8</v>
      </c>
      <c r="Y15" s="93" t="str">
        <f>AA13</f>
        <v/>
      </c>
      <c r="Z15" s="206"/>
      <c r="AA15" s="207"/>
      <c r="AB15" s="207"/>
      <c r="AC15" s="208"/>
      <c r="AD15" s="91" t="str">
        <f t="shared" si="4"/>
        <v/>
      </c>
      <c r="AE15" s="92" t="str">
        <f>'ワーク（１回戦・結果入力シート）'!M40</f>
        <v/>
      </c>
      <c r="AF15" s="92" t="s">
        <v>8</v>
      </c>
      <c r="AG15" s="93" t="str">
        <f>'ワーク（１回戦・結果入力シート）'!Q40</f>
        <v/>
      </c>
      <c r="AH15" s="91" t="str">
        <f t="shared" si="6"/>
        <v/>
      </c>
      <c r="AI15" s="92" t="str">
        <f>'ワーク（１回戦・結果入力シート）'!M44</f>
        <v/>
      </c>
      <c r="AJ15" s="92" t="s">
        <v>8</v>
      </c>
      <c r="AK15" s="93" t="str">
        <f>'ワーク（１回戦・結果入力シート）'!Q44</f>
        <v/>
      </c>
      <c r="AL15" s="91" t="str">
        <f t="shared" si="7"/>
        <v/>
      </c>
      <c r="AM15" s="92" t="str">
        <f>'ワーク（１回戦・結果入力シート）'!M48</f>
        <v/>
      </c>
      <c r="AN15" s="92" t="s">
        <v>8</v>
      </c>
      <c r="AO15" s="93" t="str">
        <f>'ワーク（１回戦・結果入力シート）'!Q48</f>
        <v/>
      </c>
      <c r="AP15" s="201">
        <f>COUNTIF(B15:AO16,"○")</f>
        <v>0</v>
      </c>
      <c r="AQ15" s="201">
        <f>COUNTIF(B15:AO16,"●")</f>
        <v>0</v>
      </c>
      <c r="AR15" s="201">
        <f>COUNTIF(B15:AO16,"△")</f>
        <v>0</v>
      </c>
      <c r="AS15" s="201">
        <f>SUM(C15,G15,K15,O15,S15,W15,AA15,AE15,AI15,AM15,C16,G16,K16,O16,S16,W16,AA16,AE16,AI16,AM16)</f>
        <v>0</v>
      </c>
      <c r="AT15" s="201">
        <f>SUM(E15,I15,M15,Q15,U15,Y15,AC15,AG15,AK15,AO15,E16,I16,M16,Q16,U16,Y16,AC16,AG16,AK16,AO16)</f>
        <v>0</v>
      </c>
      <c r="AU15" s="201">
        <f>+AS15-AT15</f>
        <v>0</v>
      </c>
      <c r="AV15" s="201">
        <f>AP15*3+AR15*1</f>
        <v>0</v>
      </c>
      <c r="AW15" s="199">
        <f>RANK(BC15,$BC$3:$BC$21,0)</f>
        <v>1</v>
      </c>
      <c r="AX15" s="196" t="s">
        <v>64</v>
      </c>
      <c r="AY15" s="195">
        <f>RANK(AV15,$AV$3:$AV$21,0)</f>
        <v>1</v>
      </c>
      <c r="AZ15" s="195">
        <f>RANK(AU15,$AU$3:$AU$21,0)</f>
        <v>1</v>
      </c>
      <c r="BA15" s="195">
        <f>RANK(AS15,$AS$3:$AS$21,0)</f>
        <v>1</v>
      </c>
      <c r="BB15" s="195">
        <f>IF(AX15="○",100,0)</f>
        <v>100</v>
      </c>
      <c r="BC15" s="198">
        <f>BB15+AV15+AU15*0.001+AS15*0.000001</f>
        <v>100</v>
      </c>
      <c r="BF15" s="117" t="s">
        <v>50</v>
      </c>
    </row>
    <row r="16" spans="1:58" ht="22.5" customHeight="1">
      <c r="A16" s="213"/>
      <c r="B16" s="89" t="str">
        <f>IF(C16="","",IF(C16&gt;E16,"○",IF(C16=E16,"△",IF(C16&lt;E16,"●"))))</f>
        <v/>
      </c>
      <c r="C16" s="90" t="str">
        <f>AC4</f>
        <v/>
      </c>
      <c r="D16" s="90" t="s">
        <v>8</v>
      </c>
      <c r="E16" s="94" t="str">
        <f>AA4</f>
        <v/>
      </c>
      <c r="F16" s="89" t="str">
        <f>IF(G16="","",IF(G16&gt;I16,"○",IF(G16=I16,"△",IF(G16&lt;I16,"●"))))</f>
        <v/>
      </c>
      <c r="G16" s="90" t="str">
        <f>AC6</f>
        <v/>
      </c>
      <c r="H16" s="90" t="s">
        <v>8</v>
      </c>
      <c r="I16" s="94" t="str">
        <f>AA6</f>
        <v/>
      </c>
      <c r="J16" s="89" t="str">
        <f>IF(K16="","",IF(K16&gt;M16,"○",IF(K16=M16,"△",IF(K16&lt;M16,"●"))))</f>
        <v/>
      </c>
      <c r="K16" s="90" t="str">
        <f>AC8</f>
        <v/>
      </c>
      <c r="L16" s="90" t="s">
        <v>8</v>
      </c>
      <c r="M16" s="94" t="str">
        <f>AA8</f>
        <v/>
      </c>
      <c r="N16" s="89" t="str">
        <f>IF(O16="","",IF(O16&gt;Q16,"○",IF(O16=Q16,"△",IF(O16&lt;Q16,"●"))))</f>
        <v/>
      </c>
      <c r="O16" s="90" t="str">
        <f>AC10</f>
        <v/>
      </c>
      <c r="P16" s="90" t="s">
        <v>8</v>
      </c>
      <c r="Q16" s="94" t="str">
        <f>AA10</f>
        <v/>
      </c>
      <c r="R16" s="89" t="str">
        <f t="shared" si="11"/>
        <v/>
      </c>
      <c r="S16" s="90" t="str">
        <f>AC12</f>
        <v/>
      </c>
      <c r="T16" s="90" t="s">
        <v>8</v>
      </c>
      <c r="U16" s="94" t="str">
        <f>AA12</f>
        <v/>
      </c>
      <c r="V16" s="89" t="str">
        <f t="shared" si="12"/>
        <v/>
      </c>
      <c r="W16" s="90" t="str">
        <f>AC14</f>
        <v/>
      </c>
      <c r="X16" s="90" t="s">
        <v>8</v>
      </c>
      <c r="Y16" s="94" t="str">
        <f>AA14</f>
        <v/>
      </c>
      <c r="Z16" s="209"/>
      <c r="AA16" s="210"/>
      <c r="AB16" s="210"/>
      <c r="AC16" s="211"/>
      <c r="AD16" s="89" t="str">
        <f>IF(AE16="","",IF(AE16&gt;AG16,"○",IF(AE16=AG16,"△",IF(AE16&lt;AG16,"●"))))</f>
        <v/>
      </c>
      <c r="AE16" s="90" t="str">
        <f>'ワーク（２回戦・結果入力シート）'!M41</f>
        <v/>
      </c>
      <c r="AF16" s="90" t="s">
        <v>8</v>
      </c>
      <c r="AG16" s="94" t="str">
        <f>'ワーク（２回戦・結果入力シート）'!Q41</f>
        <v/>
      </c>
      <c r="AH16" s="89" t="str">
        <f>IF(AI16="","",IF(AI16&gt;AK16,"○",IF(AI16=AK16,"△",IF(AI16&lt;AK16,"●"))))</f>
        <v/>
      </c>
      <c r="AI16" s="90" t="str">
        <f>'ワーク（２回戦・結果入力シート）'!M45</f>
        <v/>
      </c>
      <c r="AJ16" s="90" t="s">
        <v>8</v>
      </c>
      <c r="AK16" s="94" t="str">
        <f>'ワーク（２回戦・結果入力シート）'!Q45</f>
        <v/>
      </c>
      <c r="AL16" s="89" t="str">
        <f>IF(AM16="","",IF(AM16&gt;AO16,"○",IF(AM16=AO16,"△",IF(AM16&lt;AO16,"●"))))</f>
        <v/>
      </c>
      <c r="AM16" s="90" t="str">
        <f>'ワーク（２回戦・結果入力シート）'!M49</f>
        <v/>
      </c>
      <c r="AN16" s="90" t="s">
        <v>8</v>
      </c>
      <c r="AO16" s="94" t="str">
        <f>'ワーク（２回戦・結果入力シート）'!Q49</f>
        <v/>
      </c>
      <c r="AP16" s="202"/>
      <c r="AQ16" s="202"/>
      <c r="AR16" s="202"/>
      <c r="AS16" s="202"/>
      <c r="AT16" s="202"/>
      <c r="AU16" s="202"/>
      <c r="AV16" s="202"/>
      <c r="AW16" s="200"/>
      <c r="AX16" s="197"/>
      <c r="AY16" s="195"/>
      <c r="AZ16" s="195"/>
      <c r="BA16" s="195"/>
      <c r="BB16" s="195"/>
      <c r="BC16" s="198"/>
      <c r="BF16" s="117" t="s">
        <v>51</v>
      </c>
    </row>
    <row r="17" spans="1:58" ht="22.5" customHeight="1">
      <c r="A17" s="212" t="s">
        <v>120</v>
      </c>
      <c r="B17" s="91" t="str">
        <f t="shared" si="5"/>
        <v/>
      </c>
      <c r="C17" s="92" t="str">
        <f>AG3</f>
        <v/>
      </c>
      <c r="D17" s="105" t="s">
        <v>8</v>
      </c>
      <c r="E17" s="106" t="str">
        <f>AE3</f>
        <v/>
      </c>
      <c r="F17" s="107" t="str">
        <f t="shared" si="8"/>
        <v/>
      </c>
      <c r="G17" s="108" t="str">
        <f>AG5</f>
        <v/>
      </c>
      <c r="H17" s="108" t="s">
        <v>8</v>
      </c>
      <c r="I17" s="106" t="str">
        <f>AE5</f>
        <v/>
      </c>
      <c r="J17" s="107" t="str">
        <f t="shared" si="9"/>
        <v/>
      </c>
      <c r="K17" s="108" t="str">
        <f>AG7</f>
        <v/>
      </c>
      <c r="L17" s="108" t="s">
        <v>8</v>
      </c>
      <c r="M17" s="106" t="str">
        <f>AE7</f>
        <v/>
      </c>
      <c r="N17" s="107" t="str">
        <f t="shared" si="10"/>
        <v/>
      </c>
      <c r="O17" s="108" t="str">
        <f>AG9</f>
        <v/>
      </c>
      <c r="P17" s="108" t="s">
        <v>8</v>
      </c>
      <c r="Q17" s="106" t="str">
        <f>AE9</f>
        <v/>
      </c>
      <c r="R17" s="107" t="str">
        <f t="shared" si="11"/>
        <v/>
      </c>
      <c r="S17" s="108" t="str">
        <f>AG11</f>
        <v/>
      </c>
      <c r="T17" s="108" t="s">
        <v>8</v>
      </c>
      <c r="U17" s="106" t="str">
        <f>AE11</f>
        <v/>
      </c>
      <c r="V17" s="107" t="str">
        <f t="shared" si="12"/>
        <v/>
      </c>
      <c r="W17" s="108" t="str">
        <f>AG13</f>
        <v/>
      </c>
      <c r="X17" s="108" t="s">
        <v>8</v>
      </c>
      <c r="Y17" s="106" t="str">
        <f>AE13</f>
        <v/>
      </c>
      <c r="Z17" s="107" t="str">
        <f t="shared" ref="Z17:Z22" si="13">IF(AA17="","",IF(AA17&gt;AC17,"○",IF(AA17=AC17,"△",IF(AA17&lt;AC17,"●"))))</f>
        <v/>
      </c>
      <c r="AA17" s="108" t="str">
        <f>AG15</f>
        <v/>
      </c>
      <c r="AB17" s="108" t="s">
        <v>8</v>
      </c>
      <c r="AC17" s="106" t="str">
        <f>AE15</f>
        <v/>
      </c>
      <c r="AD17" s="206"/>
      <c r="AE17" s="207"/>
      <c r="AF17" s="207"/>
      <c r="AG17" s="208"/>
      <c r="AH17" s="91" t="str">
        <f t="shared" si="6"/>
        <v/>
      </c>
      <c r="AI17" s="92" t="str">
        <f>'ワーク（１回戦・結果入力シート）'!M52</f>
        <v/>
      </c>
      <c r="AJ17" s="92" t="s">
        <v>8</v>
      </c>
      <c r="AK17" s="93" t="str">
        <f>'ワーク（１回戦・結果入力シート）'!Q52</f>
        <v/>
      </c>
      <c r="AL17" s="91" t="str">
        <f t="shared" si="7"/>
        <v/>
      </c>
      <c r="AM17" s="97" t="str">
        <f>'ワーク（１回戦・結果入力シート）'!M56</f>
        <v/>
      </c>
      <c r="AN17" s="92" t="s">
        <v>8</v>
      </c>
      <c r="AO17" s="98" t="str">
        <f>'ワーク（１回戦・結果入力シート）'!Q56</f>
        <v/>
      </c>
      <c r="AP17" s="201">
        <f>COUNTIF(B17:AO18,"○")</f>
        <v>0</v>
      </c>
      <c r="AQ17" s="201">
        <f>COUNTIF(B17:AO18,"●")</f>
        <v>0</v>
      </c>
      <c r="AR17" s="201">
        <f>COUNTIF(B17:AO18,"△")</f>
        <v>0</v>
      </c>
      <c r="AS17" s="201">
        <f>SUM(C17,G17,K17,O17,S17,W17,AA17,AE17,AI17,AM17,C18,G18,K18,O18,S18,W18,AA18,AE18,AI18,AM18)</f>
        <v>0</v>
      </c>
      <c r="AT17" s="201">
        <f>SUM(E17,I17,M17,Q17,U17,Y17,AC17,AG17,AK17,AO17,E18,I18,M18,Q18,U18,Y18,AC18,AG18,AK18,AO18)</f>
        <v>0</v>
      </c>
      <c r="AU17" s="201">
        <f>+AS17-AT17</f>
        <v>0</v>
      </c>
      <c r="AV17" s="201">
        <f>AP17*3+AR17*1</f>
        <v>0</v>
      </c>
      <c r="AW17" s="199">
        <f>RANK(BC17,$BC$3:$BC$21,0)</f>
        <v>1</v>
      </c>
      <c r="AX17" s="196" t="s">
        <v>64</v>
      </c>
      <c r="AY17" s="195">
        <f>RANK(AV17,$AV$3:$AV$21,0)</f>
        <v>1</v>
      </c>
      <c r="AZ17" s="195">
        <f>RANK(AU17,$AU$3:$AU$21,0)</f>
        <v>1</v>
      </c>
      <c r="BA17" s="195">
        <f>RANK(AS17,$AS$3:$AS$21,0)</f>
        <v>1</v>
      </c>
      <c r="BB17" s="195">
        <f>IF(AX17="○",100,0)</f>
        <v>100</v>
      </c>
      <c r="BC17" s="198">
        <f>BB17+AV17+AU17*0.001+AS17*0.000001</f>
        <v>100</v>
      </c>
      <c r="BF17" s="117" t="s">
        <v>52</v>
      </c>
    </row>
    <row r="18" spans="1:58" ht="22.5" customHeight="1">
      <c r="A18" s="213"/>
      <c r="B18" s="89" t="str">
        <f>IF(C18="","",IF(C18&gt;E18,"○",IF(C18=E18,"△",IF(C18&lt;E18,"●"))))</f>
        <v/>
      </c>
      <c r="C18" s="90" t="str">
        <f>AG4</f>
        <v/>
      </c>
      <c r="D18" s="101" t="s">
        <v>8</v>
      </c>
      <c r="E18" s="102" t="str">
        <f>AE4</f>
        <v/>
      </c>
      <c r="F18" s="103" t="str">
        <f>IF(G18="","",IF(G18&gt;I18,"○",IF(G18=I18,"△",IF(G18&lt;I18,"●"))))</f>
        <v/>
      </c>
      <c r="G18" s="104" t="str">
        <f>AG6</f>
        <v/>
      </c>
      <c r="H18" s="104" t="s">
        <v>8</v>
      </c>
      <c r="I18" s="102" t="str">
        <f>AE6</f>
        <v/>
      </c>
      <c r="J18" s="103" t="str">
        <f>IF(K18="","",IF(K18&gt;M18,"○",IF(K18=M18,"△",IF(K18&lt;M18,"●"))))</f>
        <v/>
      </c>
      <c r="K18" s="104" t="str">
        <f>AG8</f>
        <v/>
      </c>
      <c r="L18" s="104" t="s">
        <v>8</v>
      </c>
      <c r="M18" s="102" t="str">
        <f>AE8</f>
        <v/>
      </c>
      <c r="N18" s="103" t="str">
        <f>IF(O18="","",IF(O18&gt;Q18,"○",IF(O18=Q18,"△",IF(O18&lt;Q18,"●"))))</f>
        <v/>
      </c>
      <c r="O18" s="104" t="str">
        <f>AG10</f>
        <v/>
      </c>
      <c r="P18" s="104" t="s">
        <v>8</v>
      </c>
      <c r="Q18" s="102" t="str">
        <f>AE10</f>
        <v/>
      </c>
      <c r="R18" s="103" t="str">
        <f t="shared" si="11"/>
        <v/>
      </c>
      <c r="S18" s="104" t="str">
        <f>AG12</f>
        <v/>
      </c>
      <c r="T18" s="104" t="s">
        <v>8</v>
      </c>
      <c r="U18" s="102" t="str">
        <f>AE12</f>
        <v/>
      </c>
      <c r="V18" s="103" t="str">
        <f t="shared" si="12"/>
        <v/>
      </c>
      <c r="W18" s="104" t="str">
        <f>AG14</f>
        <v/>
      </c>
      <c r="X18" s="104" t="s">
        <v>8</v>
      </c>
      <c r="Y18" s="102" t="str">
        <f>AE14</f>
        <v/>
      </c>
      <c r="Z18" s="103" t="str">
        <f t="shared" si="13"/>
        <v/>
      </c>
      <c r="AA18" s="104" t="str">
        <f>AG16</f>
        <v/>
      </c>
      <c r="AB18" s="104" t="s">
        <v>8</v>
      </c>
      <c r="AC18" s="102" t="str">
        <f>AE16</f>
        <v/>
      </c>
      <c r="AD18" s="209"/>
      <c r="AE18" s="210"/>
      <c r="AF18" s="210"/>
      <c r="AG18" s="211"/>
      <c r="AH18" s="89" t="str">
        <f>IF(AI18="","",IF(AI18&gt;AK18,"○",IF(AI18=AK18,"△",IF(AI18&lt;AK18,"●"))))</f>
        <v/>
      </c>
      <c r="AI18" s="90" t="str">
        <f>'ワーク（２回戦・結果入力シート）'!M53</f>
        <v/>
      </c>
      <c r="AJ18" s="90" t="s">
        <v>8</v>
      </c>
      <c r="AK18" s="94" t="str">
        <f>'ワーク（２回戦・結果入力シート）'!Q53</f>
        <v/>
      </c>
      <c r="AL18" s="89" t="str">
        <f>IF(AM18="","",IF(AM18&gt;AO18,"○",IF(AM18=AO18,"△",IF(AM18&lt;AO18,"●"))))</f>
        <v/>
      </c>
      <c r="AM18" s="95" t="str">
        <f>'ワーク（２回戦・結果入力シート）'!M57</f>
        <v/>
      </c>
      <c r="AN18" s="90" t="s">
        <v>8</v>
      </c>
      <c r="AO18" s="96" t="str">
        <f>'ワーク（２回戦・結果入力シート）'!Q57</f>
        <v/>
      </c>
      <c r="AP18" s="202"/>
      <c r="AQ18" s="202"/>
      <c r="AR18" s="202"/>
      <c r="AS18" s="202"/>
      <c r="AT18" s="202"/>
      <c r="AU18" s="202"/>
      <c r="AV18" s="202"/>
      <c r="AW18" s="200"/>
      <c r="AX18" s="197"/>
      <c r="AY18" s="195"/>
      <c r="AZ18" s="195"/>
      <c r="BA18" s="195"/>
      <c r="BB18" s="195"/>
      <c r="BC18" s="198"/>
      <c r="BF18" s="117" t="s">
        <v>54</v>
      </c>
    </row>
    <row r="19" spans="1:58" ht="22.5" customHeight="1">
      <c r="A19" s="212" t="s">
        <v>124</v>
      </c>
      <c r="B19" s="91" t="str">
        <f t="shared" si="5"/>
        <v/>
      </c>
      <c r="C19" s="92" t="str">
        <f>AK3</f>
        <v/>
      </c>
      <c r="D19" s="105" t="s">
        <v>8</v>
      </c>
      <c r="E19" s="106" t="str">
        <f>AI3</f>
        <v/>
      </c>
      <c r="F19" s="107" t="str">
        <f t="shared" si="8"/>
        <v/>
      </c>
      <c r="G19" s="108" t="str">
        <f>AK5</f>
        <v/>
      </c>
      <c r="H19" s="108" t="s">
        <v>8</v>
      </c>
      <c r="I19" s="106" t="str">
        <f>AI5</f>
        <v/>
      </c>
      <c r="J19" s="107" t="str">
        <f t="shared" si="9"/>
        <v/>
      </c>
      <c r="K19" s="108" t="str">
        <f>AK7</f>
        <v/>
      </c>
      <c r="L19" s="108" t="s">
        <v>8</v>
      </c>
      <c r="M19" s="106" t="str">
        <f>AI7</f>
        <v/>
      </c>
      <c r="N19" s="107" t="str">
        <f>IF(O19="","",IF(O19&gt;Q19,"○",IF(O19=Q19,"△",IF(O19&lt;Q19,"●"))))</f>
        <v/>
      </c>
      <c r="O19" s="108" t="str">
        <f>AK9</f>
        <v/>
      </c>
      <c r="P19" s="108" t="s">
        <v>8</v>
      </c>
      <c r="Q19" s="106" t="str">
        <f>AI9</f>
        <v/>
      </c>
      <c r="R19" s="107" t="str">
        <f t="shared" si="11"/>
        <v/>
      </c>
      <c r="S19" s="108" t="str">
        <f>AK11</f>
        <v/>
      </c>
      <c r="T19" s="108" t="s">
        <v>8</v>
      </c>
      <c r="U19" s="106" t="str">
        <f>AI11</f>
        <v/>
      </c>
      <c r="V19" s="107" t="str">
        <f t="shared" si="12"/>
        <v/>
      </c>
      <c r="W19" s="108" t="str">
        <f>AK13</f>
        <v/>
      </c>
      <c r="X19" s="108" t="s">
        <v>8</v>
      </c>
      <c r="Y19" s="106" t="str">
        <f>AI13</f>
        <v/>
      </c>
      <c r="Z19" s="107" t="str">
        <f t="shared" si="13"/>
        <v/>
      </c>
      <c r="AA19" s="108" t="str">
        <f>AK15</f>
        <v/>
      </c>
      <c r="AB19" s="108" t="s">
        <v>8</v>
      </c>
      <c r="AC19" s="106" t="str">
        <f>AI15</f>
        <v/>
      </c>
      <c r="AD19" s="91" t="str">
        <f>IF(AE19="","",IF(AE19&gt;AG19,"○",IF(AE19=AG19,"△",IF(AE19&lt;AG19,"●"))))</f>
        <v/>
      </c>
      <c r="AE19" s="92" t="str">
        <f>AK17</f>
        <v/>
      </c>
      <c r="AF19" s="92" t="s">
        <v>8</v>
      </c>
      <c r="AG19" s="93" t="str">
        <f>AI17</f>
        <v/>
      </c>
      <c r="AH19" s="206"/>
      <c r="AI19" s="207"/>
      <c r="AJ19" s="207"/>
      <c r="AK19" s="208"/>
      <c r="AL19" s="91" t="str">
        <f t="shared" si="7"/>
        <v/>
      </c>
      <c r="AM19" s="92" t="str">
        <f>'ワーク（１回戦・結果入力シート）'!M60</f>
        <v/>
      </c>
      <c r="AN19" s="92" t="s">
        <v>8</v>
      </c>
      <c r="AO19" s="93" t="str">
        <f>'ワーク（１回戦・結果入力シート）'!Q60</f>
        <v/>
      </c>
      <c r="AP19" s="201">
        <f>COUNTIF(B19:AO20,"○")</f>
        <v>0</v>
      </c>
      <c r="AQ19" s="201">
        <f>COUNTIF(B19:AO20,"●")</f>
        <v>0</v>
      </c>
      <c r="AR19" s="201">
        <f>COUNTIF(B19:AO20,"△")</f>
        <v>0</v>
      </c>
      <c r="AS19" s="201">
        <f>SUM(C19,G19,K19,O19,S19,W19,AA19,AE19,AI19,AM19,C20,G20,K20,O20,S20,W20,AA20,AE20,AI20,AM20)</f>
        <v>0</v>
      </c>
      <c r="AT19" s="201">
        <f>SUM(E19,I19,M19,Q19,U19,Y19,AC19,AG19,AK19,AO19,E20,I20,M20,Q20,U20,Y20,AC20,AG20,AK20,AO20)</f>
        <v>0</v>
      </c>
      <c r="AU19" s="201">
        <f>+AS19-AT19</f>
        <v>0</v>
      </c>
      <c r="AV19" s="201">
        <f>AP19*3+AR19*1</f>
        <v>0</v>
      </c>
      <c r="AW19" s="199">
        <f>RANK(BC19,$BC$3:$BC$21,0)</f>
        <v>1</v>
      </c>
      <c r="AX19" s="196" t="s">
        <v>69</v>
      </c>
      <c r="AY19" s="195">
        <f>RANK(AV19,$AV$3:$AV$21,0)</f>
        <v>1</v>
      </c>
      <c r="AZ19" s="195">
        <f>RANK(AU19,$AU$3:$AU$21,0)</f>
        <v>1</v>
      </c>
      <c r="BA19" s="195">
        <f>RANK(AS19,$AS$3:$AS$21,0)</f>
        <v>1</v>
      </c>
      <c r="BB19" s="195">
        <f>IF(AX19="○",100,0)</f>
        <v>100</v>
      </c>
      <c r="BC19" s="198">
        <f>BB19+AV19+AU19*0.001+AS19*0.000001</f>
        <v>100</v>
      </c>
      <c r="BF19" s="117" t="s">
        <v>53</v>
      </c>
    </row>
    <row r="20" spans="1:58" ht="22.5" customHeight="1">
      <c r="A20" s="213"/>
      <c r="B20" s="109" t="str">
        <f>IF(C20="","",IF(C20&gt;E20,"○",IF(C20=E20,"△",IF(C20&lt;E20,"●"))))</f>
        <v/>
      </c>
      <c r="C20" s="78" t="str">
        <f>AK4</f>
        <v/>
      </c>
      <c r="D20" s="79" t="s">
        <v>8</v>
      </c>
      <c r="E20" s="110" t="str">
        <f>AI4</f>
        <v/>
      </c>
      <c r="F20" s="111" t="str">
        <f>IF(G20="","",IF(G20&gt;I20,"○",IF(G20=I20,"△",IF(G20&lt;I20,"●"))))</f>
        <v/>
      </c>
      <c r="G20" s="80" t="str">
        <f>AK6</f>
        <v/>
      </c>
      <c r="H20" s="80" t="s">
        <v>8</v>
      </c>
      <c r="I20" s="110" t="str">
        <f>AI6</f>
        <v/>
      </c>
      <c r="J20" s="111" t="str">
        <f>IF(K20="","",IF(K20&gt;M20,"○",IF(K20=M20,"△",IF(K20&lt;M20,"●"))))</f>
        <v/>
      </c>
      <c r="K20" s="80" t="str">
        <f>AK8</f>
        <v/>
      </c>
      <c r="L20" s="80" t="s">
        <v>8</v>
      </c>
      <c r="M20" s="110" t="str">
        <f>AI8</f>
        <v/>
      </c>
      <c r="N20" s="111" t="str">
        <f>IF(O20="","",IF(O20&gt;Q20,"○",IF(O20=Q20,"△",IF(O20&lt;Q20,"●"))))</f>
        <v/>
      </c>
      <c r="O20" s="80" t="str">
        <f>AK10</f>
        <v/>
      </c>
      <c r="P20" s="80" t="s">
        <v>8</v>
      </c>
      <c r="Q20" s="110" t="str">
        <f>AI10</f>
        <v/>
      </c>
      <c r="R20" s="111" t="str">
        <f t="shared" si="11"/>
        <v/>
      </c>
      <c r="S20" s="80" t="str">
        <f>AK12</f>
        <v/>
      </c>
      <c r="T20" s="80" t="s">
        <v>8</v>
      </c>
      <c r="U20" s="110" t="str">
        <f>AI12</f>
        <v/>
      </c>
      <c r="V20" s="111" t="str">
        <f t="shared" si="12"/>
        <v/>
      </c>
      <c r="W20" s="80" t="str">
        <f>AK14</f>
        <v/>
      </c>
      <c r="X20" s="80" t="s">
        <v>8</v>
      </c>
      <c r="Y20" s="110" t="str">
        <f>AI14</f>
        <v/>
      </c>
      <c r="Z20" s="111" t="str">
        <f t="shared" si="13"/>
        <v/>
      </c>
      <c r="AA20" s="80" t="str">
        <f>AK16</f>
        <v/>
      </c>
      <c r="AB20" s="80" t="s">
        <v>8</v>
      </c>
      <c r="AC20" s="110" t="str">
        <f>AI16</f>
        <v/>
      </c>
      <c r="AD20" s="109" t="str">
        <f>IF(AE20="","",IF(AE20&gt;AG20,"○",IF(AE20=AG20,"△",IF(AE20&lt;AG20,"●"))))</f>
        <v/>
      </c>
      <c r="AE20" s="78" t="str">
        <f>AK18</f>
        <v/>
      </c>
      <c r="AF20" s="78" t="s">
        <v>8</v>
      </c>
      <c r="AG20" s="99" t="str">
        <f>AI18</f>
        <v/>
      </c>
      <c r="AH20" s="209"/>
      <c r="AI20" s="210"/>
      <c r="AJ20" s="210"/>
      <c r="AK20" s="211"/>
      <c r="AL20" s="89" t="str">
        <f>IF(AM20="","",IF(AM20&gt;AO20,"○",IF(AM20=AO20,"△",IF(AM20&lt;AO20,"●"))))</f>
        <v/>
      </c>
      <c r="AM20" s="78" t="str">
        <f>'ワーク（２回戦・結果入力シート）'!M61</f>
        <v/>
      </c>
      <c r="AN20" s="78" t="s">
        <v>8</v>
      </c>
      <c r="AO20" s="99" t="str">
        <f>'ワーク（２回戦・結果入力シート）'!Q61</f>
        <v/>
      </c>
      <c r="AP20" s="202"/>
      <c r="AQ20" s="202"/>
      <c r="AR20" s="202"/>
      <c r="AS20" s="202"/>
      <c r="AT20" s="202"/>
      <c r="AU20" s="202"/>
      <c r="AV20" s="202"/>
      <c r="AW20" s="200"/>
      <c r="AX20" s="197"/>
      <c r="AY20" s="195"/>
      <c r="AZ20" s="195"/>
      <c r="BA20" s="195"/>
      <c r="BB20" s="195"/>
      <c r="BC20" s="198"/>
      <c r="BF20" s="117" t="s">
        <v>55</v>
      </c>
    </row>
    <row r="21" spans="1:58" ht="22.5" customHeight="1">
      <c r="A21" s="214" t="s">
        <v>125</v>
      </c>
      <c r="B21" s="91" t="str">
        <f>IF(C21="","",IF(C21&gt;E21,"○",IF(C21=E21,"△",IF(C21&lt;E21,"●"))))</f>
        <v/>
      </c>
      <c r="C21" s="92" t="str">
        <f>AO3</f>
        <v/>
      </c>
      <c r="D21" s="105" t="s">
        <v>8</v>
      </c>
      <c r="E21" s="106" t="str">
        <f>AM3</f>
        <v/>
      </c>
      <c r="F21" s="107" t="str">
        <f>IF(G21="","",IF(G21&gt;I21,"○",IF(G21=I21,"△",IF(G21&lt;I21,"●"))))</f>
        <v/>
      </c>
      <c r="G21" s="108" t="str">
        <f>AO5</f>
        <v/>
      </c>
      <c r="H21" s="108" t="s">
        <v>8</v>
      </c>
      <c r="I21" s="106" t="str">
        <f>AM5</f>
        <v/>
      </c>
      <c r="J21" s="107" t="str">
        <f>IF(K21="","",IF(K21&gt;M21,"○",IF(K21=M21,"△",IF(K21&lt;M21,"●"))))</f>
        <v/>
      </c>
      <c r="K21" s="108" t="str">
        <f>AO7</f>
        <v/>
      </c>
      <c r="L21" s="108" t="s">
        <v>8</v>
      </c>
      <c r="M21" s="106" t="str">
        <f>AM7</f>
        <v/>
      </c>
      <c r="N21" s="107" t="str">
        <f t="shared" si="10"/>
        <v/>
      </c>
      <c r="O21" s="108" t="str">
        <f>AO9</f>
        <v/>
      </c>
      <c r="P21" s="108" t="s">
        <v>8</v>
      </c>
      <c r="Q21" s="106" t="str">
        <f>AM9</f>
        <v/>
      </c>
      <c r="R21" s="107" t="str">
        <f t="shared" si="11"/>
        <v/>
      </c>
      <c r="S21" s="108" t="str">
        <f>AO11</f>
        <v/>
      </c>
      <c r="T21" s="108" t="s">
        <v>8</v>
      </c>
      <c r="U21" s="106" t="str">
        <f>AM11</f>
        <v/>
      </c>
      <c r="V21" s="107" t="str">
        <f t="shared" si="12"/>
        <v/>
      </c>
      <c r="W21" s="108" t="str">
        <f>AO13</f>
        <v/>
      </c>
      <c r="X21" s="108" t="s">
        <v>8</v>
      </c>
      <c r="Y21" s="106" t="str">
        <f>AM13</f>
        <v/>
      </c>
      <c r="Z21" s="107" t="str">
        <f t="shared" si="13"/>
        <v/>
      </c>
      <c r="AA21" s="108" t="str">
        <f>AO15</f>
        <v/>
      </c>
      <c r="AB21" s="108" t="s">
        <v>8</v>
      </c>
      <c r="AC21" s="106" t="str">
        <f>AM15</f>
        <v/>
      </c>
      <c r="AD21" s="91" t="str">
        <f>IF(AE21="","",IF(AE21&gt;AG21,"○",IF(AE21=AG21,"△",IF(AE21&lt;AG21,"●"))))</f>
        <v/>
      </c>
      <c r="AE21" s="92" t="str">
        <f>AO17</f>
        <v/>
      </c>
      <c r="AF21" s="92" t="s">
        <v>8</v>
      </c>
      <c r="AG21" s="93" t="str">
        <f>AM17</f>
        <v/>
      </c>
      <c r="AH21" s="91" t="str">
        <f>IF(AI21="","",IF(AI21&gt;AK21,"○",IF(AI21=AK21,"△",IF(AI21&lt;AK21,"●"))))</f>
        <v/>
      </c>
      <c r="AI21" s="92" t="str">
        <f>AO19</f>
        <v/>
      </c>
      <c r="AJ21" s="92" t="s">
        <v>8</v>
      </c>
      <c r="AK21" s="93" t="str">
        <f>AM19</f>
        <v/>
      </c>
      <c r="AL21" s="207"/>
      <c r="AM21" s="207"/>
      <c r="AN21" s="207"/>
      <c r="AO21" s="207"/>
      <c r="AP21" s="204">
        <f>COUNTIF(B21:AO22,"○")</f>
        <v>0</v>
      </c>
      <c r="AQ21" s="204">
        <f>COUNTIF(B21:AO22,"●")</f>
        <v>0</v>
      </c>
      <c r="AR21" s="204">
        <f>COUNTIF(B21:AO22,"△")</f>
        <v>0</v>
      </c>
      <c r="AS21" s="204">
        <f>SUM(C21,G21,K21,O21,S21,W21,AA21,AE21,AI21,AM21,C22,G22,K22,O22,S22,W22,AA22,AE22,AI22,AM22)</f>
        <v>0</v>
      </c>
      <c r="AT21" s="204">
        <f>SUM(E21,I21,M21,Q21,U21,Y21,AC21,AG21,AK21,AO21,E22,I22,M22,Q22,U22,Y22,AC22,AG22,AK22,AO22)</f>
        <v>0</v>
      </c>
      <c r="AU21" s="204">
        <f>+AS21-AT21</f>
        <v>0</v>
      </c>
      <c r="AV21" s="204">
        <f>AP21*3+AR21*1</f>
        <v>0</v>
      </c>
      <c r="AW21" s="199">
        <f>RANK(BC21,$BC$3:$BC$21,0)</f>
        <v>1</v>
      </c>
      <c r="AX21" s="196" t="s">
        <v>64</v>
      </c>
      <c r="AY21" s="195">
        <f>RANK(AV21,$AV$3:$AV$21,0)</f>
        <v>1</v>
      </c>
      <c r="AZ21" s="195">
        <f>RANK(AU21,$AU$3:$AU$21,0)</f>
        <v>1</v>
      </c>
      <c r="BA21" s="195">
        <f>RANK(AS21,$AS$3:$AS$21,0)</f>
        <v>1</v>
      </c>
      <c r="BB21" s="195">
        <f>IF(AX21="○",100,0)</f>
        <v>100</v>
      </c>
      <c r="BC21" s="198">
        <f>BB21+AV21+AU21*0.001+AS21*0.000001</f>
        <v>100</v>
      </c>
      <c r="BF21" s="117" t="s">
        <v>56</v>
      </c>
    </row>
    <row r="22" spans="1:58" ht="22.5" customHeight="1" thickBot="1">
      <c r="A22" s="215"/>
      <c r="B22" s="83" t="str">
        <f>IF(C22="","",IF(C22&gt;E22,"○",IF(C22=E22,"△",IF(C22&lt;E22,"●"))))</f>
        <v/>
      </c>
      <c r="C22" s="82" t="str">
        <f>AO4</f>
        <v/>
      </c>
      <c r="D22" s="84" t="s">
        <v>8</v>
      </c>
      <c r="E22" s="85" t="str">
        <f>AM4</f>
        <v/>
      </c>
      <c r="F22" s="86" t="str">
        <f>IF(G22="","",IF(G22&gt;I22,"○",IF(G22=I22,"△",IF(G22&lt;I22,"●"))))</f>
        <v/>
      </c>
      <c r="G22" s="87" t="str">
        <f>AO6</f>
        <v/>
      </c>
      <c r="H22" s="87" t="s">
        <v>8</v>
      </c>
      <c r="I22" s="85" t="str">
        <f>AM6</f>
        <v/>
      </c>
      <c r="J22" s="86" t="str">
        <f>IF(K22="","",IF(K22&gt;M22,"○",IF(K22=M22,"△",IF(K22&lt;M22,"●"))))</f>
        <v/>
      </c>
      <c r="K22" s="87" t="str">
        <f>AO8</f>
        <v/>
      </c>
      <c r="L22" s="87" t="s">
        <v>8</v>
      </c>
      <c r="M22" s="85" t="str">
        <f>AM8</f>
        <v/>
      </c>
      <c r="N22" s="86" t="str">
        <f>IF(O22="","",IF(O22&gt;Q22,"○",IF(O22=Q22,"△",IF(O22&lt;Q22,"●"))))</f>
        <v/>
      </c>
      <c r="O22" s="87" t="str">
        <f>AO10</f>
        <v/>
      </c>
      <c r="P22" s="87" t="s">
        <v>8</v>
      </c>
      <c r="Q22" s="85" t="str">
        <f>AM10</f>
        <v/>
      </c>
      <c r="R22" s="86" t="str">
        <f t="shared" si="11"/>
        <v/>
      </c>
      <c r="S22" s="87" t="str">
        <f>AO12</f>
        <v/>
      </c>
      <c r="T22" s="87" t="s">
        <v>8</v>
      </c>
      <c r="U22" s="85" t="str">
        <f>AM12</f>
        <v/>
      </c>
      <c r="V22" s="86" t="str">
        <f t="shared" si="12"/>
        <v/>
      </c>
      <c r="W22" s="87" t="str">
        <f>AO14</f>
        <v/>
      </c>
      <c r="X22" s="87" t="s">
        <v>8</v>
      </c>
      <c r="Y22" s="85" t="str">
        <f>AM14</f>
        <v/>
      </c>
      <c r="Z22" s="86" t="str">
        <f t="shared" si="13"/>
        <v/>
      </c>
      <c r="AA22" s="87" t="str">
        <f>AO16</f>
        <v/>
      </c>
      <c r="AB22" s="87" t="s">
        <v>8</v>
      </c>
      <c r="AC22" s="85" t="str">
        <f>AM16</f>
        <v/>
      </c>
      <c r="AD22" s="83" t="str">
        <f>IF(AE22="","",IF(AE22&gt;AG22,"○",IF(AE22=AG22,"△",IF(AE22&lt;AG22,"●"))))</f>
        <v/>
      </c>
      <c r="AE22" s="82" t="str">
        <f>AO18</f>
        <v/>
      </c>
      <c r="AF22" s="82" t="s">
        <v>8</v>
      </c>
      <c r="AG22" s="88" t="str">
        <f>AM18</f>
        <v/>
      </c>
      <c r="AH22" s="83" t="str">
        <f>IF(AI22="","",IF(AI22&gt;AK22,"○",IF(AI22=AK22,"△",IF(AI22&lt;AK22,"●"))))</f>
        <v/>
      </c>
      <c r="AI22" s="82" t="str">
        <f>AO20</f>
        <v/>
      </c>
      <c r="AJ22" s="82" t="s">
        <v>8</v>
      </c>
      <c r="AK22" s="88" t="str">
        <f>AM20</f>
        <v/>
      </c>
      <c r="AL22" s="227"/>
      <c r="AM22" s="227"/>
      <c r="AN22" s="227"/>
      <c r="AO22" s="227"/>
      <c r="AP22" s="205"/>
      <c r="AQ22" s="205"/>
      <c r="AR22" s="205"/>
      <c r="AS22" s="205"/>
      <c r="AT22" s="205"/>
      <c r="AU22" s="205"/>
      <c r="AV22" s="205"/>
      <c r="AW22" s="203"/>
      <c r="AX22" s="197"/>
      <c r="AY22" s="195"/>
      <c r="AZ22" s="195"/>
      <c r="BA22" s="195"/>
      <c r="BB22" s="195"/>
      <c r="BC22" s="198"/>
    </row>
    <row r="23" spans="1:58">
      <c r="C23" s="32" t="s">
        <v>28</v>
      </c>
      <c r="D23" s="42"/>
      <c r="E23" s="43" t="s">
        <v>29</v>
      </c>
      <c r="F23" s="223" t="s">
        <v>30</v>
      </c>
      <c r="G23" s="223"/>
      <c r="H23" s="223"/>
      <c r="I23" s="223"/>
      <c r="J23" s="8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R23" s="224">
        <f ca="1">NOW()</f>
        <v>43786.406938078704</v>
      </c>
      <c r="AS23" s="225"/>
      <c r="AT23" s="225"/>
      <c r="AU23" s="225"/>
      <c r="AV23" s="225"/>
      <c r="AW23" s="225"/>
      <c r="AX23"/>
    </row>
    <row r="24" spans="1:58">
      <c r="C24" s="32"/>
    </row>
  </sheetData>
  <sheetProtection password="DD87" sheet="1" objects="1" scenarios="1"/>
  <mergeCells count="179">
    <mergeCell ref="AP1:AW1"/>
    <mergeCell ref="F23:I23"/>
    <mergeCell ref="AR23:AW23"/>
    <mergeCell ref="R1:T1"/>
    <mergeCell ref="AP7:AP8"/>
    <mergeCell ref="AQ7:AQ8"/>
    <mergeCell ref="AR7:AR8"/>
    <mergeCell ref="AR3:AR4"/>
    <mergeCell ref="AP3:AP4"/>
    <mergeCell ref="J2:M2"/>
    <mergeCell ref="AS3:AS4"/>
    <mergeCell ref="AH19:AK20"/>
    <mergeCell ref="AL21:AO22"/>
    <mergeCell ref="Z15:AC16"/>
    <mergeCell ref="AD17:AG18"/>
    <mergeCell ref="AL1:AN1"/>
    <mergeCell ref="Z1:AK1"/>
    <mergeCell ref="J1:M1"/>
    <mergeCell ref="AP5:AP6"/>
    <mergeCell ref="AQ5:AQ6"/>
    <mergeCell ref="AR5:AR6"/>
    <mergeCell ref="AS5:AS6"/>
    <mergeCell ref="AT5:AT6"/>
    <mergeCell ref="AS7:AS8"/>
    <mergeCell ref="A3:A4"/>
    <mergeCell ref="A5:A6"/>
    <mergeCell ref="B3:E4"/>
    <mergeCell ref="F5:I6"/>
    <mergeCell ref="V2:Y2"/>
    <mergeCell ref="N2:Q2"/>
    <mergeCell ref="A7:A8"/>
    <mergeCell ref="C1:I1"/>
    <mergeCell ref="N1:Q1"/>
    <mergeCell ref="B2:E2"/>
    <mergeCell ref="F2:I2"/>
    <mergeCell ref="J7:M8"/>
    <mergeCell ref="AQ3:AQ4"/>
    <mergeCell ref="Z2:AC2"/>
    <mergeCell ref="AD2:AG2"/>
    <mergeCell ref="R2:U2"/>
    <mergeCell ref="AH2:AK2"/>
    <mergeCell ref="AL2:AO2"/>
    <mergeCell ref="AS21:AS22"/>
    <mergeCell ref="AR21:AR22"/>
    <mergeCell ref="AQ11:AQ12"/>
    <mergeCell ref="AP19:AP20"/>
    <mergeCell ref="AP17:AP18"/>
    <mergeCell ref="AP9:AP10"/>
    <mergeCell ref="AP15:AP16"/>
    <mergeCell ref="AQ15:AQ16"/>
    <mergeCell ref="N9:Q10"/>
    <mergeCell ref="AS13:AS14"/>
    <mergeCell ref="AR13:AR14"/>
    <mergeCell ref="AQ21:AQ22"/>
    <mergeCell ref="V13:Y14"/>
    <mergeCell ref="AP13:AP14"/>
    <mergeCell ref="R11:U12"/>
    <mergeCell ref="A9:A10"/>
    <mergeCell ref="A11:A12"/>
    <mergeCell ref="A13:A14"/>
    <mergeCell ref="A15:A16"/>
    <mergeCell ref="A17:A18"/>
    <mergeCell ref="A19:A20"/>
    <mergeCell ref="A21:A22"/>
    <mergeCell ref="AQ9:AQ10"/>
    <mergeCell ref="AP21:AP22"/>
    <mergeCell ref="AP11:AP12"/>
    <mergeCell ref="AS15:AS16"/>
    <mergeCell ref="AU11:AU12"/>
    <mergeCell ref="AQ13:AQ14"/>
    <mergeCell ref="AR11:AR12"/>
    <mergeCell ref="AS11:AS12"/>
    <mergeCell ref="AT11:AT12"/>
    <mergeCell ref="AV13:AV14"/>
    <mergeCell ref="AU15:AU16"/>
    <mergeCell ref="AV15:AV16"/>
    <mergeCell ref="AU13:AU14"/>
    <mergeCell ref="AT7:AT8"/>
    <mergeCell ref="AU7:AU8"/>
    <mergeCell ref="AV7:AV8"/>
    <mergeCell ref="AY7:AY8"/>
    <mergeCell ref="AV3:AV4"/>
    <mergeCell ref="AU5:AU6"/>
    <mergeCell ref="AV5:AV6"/>
    <mergeCell ref="AY3:AY4"/>
    <mergeCell ref="AY5:AY6"/>
    <mergeCell ref="AX7:AX8"/>
    <mergeCell ref="AT3:AT4"/>
    <mergeCell ref="AU3:AU4"/>
    <mergeCell ref="AW21:AW22"/>
    <mergeCell ref="AQ17:AQ18"/>
    <mergeCell ref="AT15:AT16"/>
    <mergeCell ref="AQ19:AQ20"/>
    <mergeCell ref="AU21:AU22"/>
    <mergeCell ref="AT21:AT22"/>
    <mergeCell ref="AS17:AS18"/>
    <mergeCell ref="AR17:AR18"/>
    <mergeCell ref="AX9:AX10"/>
    <mergeCell ref="AX11:AX12"/>
    <mergeCell ref="AX13:AX14"/>
    <mergeCell ref="AV21:AV22"/>
    <mergeCell ref="AU9:AU10"/>
    <mergeCell ref="AT9:AT10"/>
    <mergeCell ref="AX15:AX16"/>
    <mergeCell ref="AU17:AU18"/>
    <mergeCell ref="AT17:AT18"/>
    <mergeCell ref="AW13:AW14"/>
    <mergeCell ref="AW15:AW16"/>
    <mergeCell ref="AV9:AV10"/>
    <mergeCell ref="AT13:AT14"/>
    <mergeCell ref="AV11:AV12"/>
    <mergeCell ref="AS9:AS10"/>
    <mergeCell ref="AR9:AR10"/>
    <mergeCell ref="BC19:BC20"/>
    <mergeCell ref="AR19:AR20"/>
    <mergeCell ref="AS19:AS20"/>
    <mergeCell ref="AZ15:AZ16"/>
    <mergeCell ref="AY17:AY18"/>
    <mergeCell ref="AV17:AV18"/>
    <mergeCell ref="AW19:AW20"/>
    <mergeCell ref="AV19:AV20"/>
    <mergeCell ref="AY19:AY20"/>
    <mergeCell ref="AR15:AR16"/>
    <mergeCell ref="BB19:BB20"/>
    <mergeCell ref="AY15:AY16"/>
    <mergeCell ref="AT19:AT20"/>
    <mergeCell ref="AU19:AU20"/>
    <mergeCell ref="AZ19:AZ20"/>
    <mergeCell ref="BA19:BA20"/>
    <mergeCell ref="AW17:AW18"/>
    <mergeCell ref="BA17:BA18"/>
    <mergeCell ref="BC21:BC22"/>
    <mergeCell ref="AW3:AW4"/>
    <mergeCell ref="AW5:AW6"/>
    <mergeCell ref="AW7:AW8"/>
    <mergeCell ref="AW9:AW10"/>
    <mergeCell ref="AW11:AW12"/>
    <mergeCell ref="BC3:BC4"/>
    <mergeCell ref="BC5:BC6"/>
    <mergeCell ref="BC7:BC8"/>
    <mergeCell ref="BC9:BC10"/>
    <mergeCell ref="BC11:BC12"/>
    <mergeCell ref="AZ17:AZ18"/>
    <mergeCell ref="BC13:BC14"/>
    <mergeCell ref="BC15:BC16"/>
    <mergeCell ref="BC17:BC18"/>
    <mergeCell ref="BA15:BA16"/>
    <mergeCell ref="AZ13:AZ14"/>
    <mergeCell ref="BA13:BA14"/>
    <mergeCell ref="BB17:BB18"/>
    <mergeCell ref="AZ11:AZ12"/>
    <mergeCell ref="BB13:BB14"/>
    <mergeCell ref="BB15:BB16"/>
    <mergeCell ref="AX3:AX4"/>
    <mergeCell ref="AX5:AX6"/>
    <mergeCell ref="BB21:BB22"/>
    <mergeCell ref="AX17:AX18"/>
    <mergeCell ref="AX19:AX20"/>
    <mergeCell ref="AX21:AX22"/>
    <mergeCell ref="BB3:BB4"/>
    <mergeCell ref="BB5:BB6"/>
    <mergeCell ref="BB7:BB8"/>
    <mergeCell ref="BB9:BB10"/>
    <mergeCell ref="BB11:BB12"/>
    <mergeCell ref="BA21:BA22"/>
    <mergeCell ref="BA5:BA6"/>
    <mergeCell ref="BA7:BA8"/>
    <mergeCell ref="AY21:AY22"/>
    <mergeCell ref="AZ7:AZ8"/>
    <mergeCell ref="AZ9:AZ10"/>
    <mergeCell ref="AY9:AY10"/>
    <mergeCell ref="BA9:BA10"/>
    <mergeCell ref="BA11:BA12"/>
    <mergeCell ref="AY13:AY14"/>
    <mergeCell ref="AZ21:AZ22"/>
    <mergeCell ref="BA3:BA4"/>
    <mergeCell ref="AZ3:AZ4"/>
    <mergeCell ref="AZ5:AZ6"/>
    <mergeCell ref="AY11:AY12"/>
  </mergeCells>
  <phoneticPr fontId="2"/>
  <dataValidations count="2">
    <dataValidation type="list" allowBlank="1" showInputMessage="1" showErrorMessage="1" promptTitle="選んでください！" prompt="リーグの種別を選びます。" sqref="A1">
      <formula1>$BF$4:$BF$6</formula1>
    </dataValidation>
    <dataValidation type="list" allowBlank="1" showInputMessage="1" showErrorMessage="1" promptTitle="選んでください！" prompt="地区名を選んでください。１部は空白です。" sqref="C1:I1">
      <formula1>$BF$9:$BF$21</formula1>
    </dataValidation>
  </dataValidations>
  <pageMargins left="0.59055118110236227" right="0.51181102362204722" top="0.62992125984251968" bottom="0.78740157480314965" header="0.51181102362204722" footer="0.51181102362204722"/>
  <pageSetup paperSize="9" scale="99" orientation="landscape" horizontalDpi="4294967293" r:id="rId1"/>
  <headerFooter alignWithMargins="0">
    <oddFooter>&amp;C（社）鹿児島県サッカー協会　3種委員会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view="pageBreakPreview" zoomScaleNormal="80" zoomScaleSheetLayoutView="100" workbookViewId="0">
      <selection activeCell="A3" sqref="A3"/>
    </sheetView>
  </sheetViews>
  <sheetFormatPr defaultColWidth="9" defaultRowHeight="13.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21.75" thickBot="1">
      <c r="A1" s="33" t="str">
        <f>'勝敗表（星取り表）'!$A$1</f>
        <v>１部</v>
      </c>
      <c r="B1" s="231" t="str">
        <f>IF('勝敗表（星取り表）'!$C$1="","",'勝敗表（星取り表）'!$C$1)</f>
        <v/>
      </c>
      <c r="C1" s="231"/>
      <c r="D1" s="231"/>
      <c r="E1" s="73" t="s">
        <v>59</v>
      </c>
      <c r="F1" s="73"/>
      <c r="G1" s="73" t="str">
        <f>IF('勝敗表（星取り表）'!$N$1="","",'勝敗表（星取り表）'!$N$1)</f>
        <v/>
      </c>
      <c r="H1" s="3" t="s">
        <v>27</v>
      </c>
      <c r="J1" s="123">
        <v>1</v>
      </c>
      <c r="K1" s="121" t="s">
        <v>62</v>
      </c>
      <c r="L1" s="121"/>
      <c r="M1" s="232" t="s">
        <v>63</v>
      </c>
      <c r="N1" s="233"/>
      <c r="O1" s="233"/>
      <c r="P1" s="233"/>
      <c r="Q1" s="122">
        <f>説明文!$B$39</f>
        <v>2016</v>
      </c>
    </row>
    <row r="2" spans="1:17" ht="14.25" thickBot="1">
      <c r="B2" s="43"/>
      <c r="D2" s="42"/>
      <c r="E2" s="42"/>
      <c r="H2" s="43"/>
      <c r="J2" s="42"/>
      <c r="K2" s="42"/>
      <c r="N2" s="43"/>
      <c r="P2" s="42"/>
      <c r="Q2" s="42"/>
    </row>
    <row r="3" spans="1:17">
      <c r="A3" s="50" t="str">
        <f>'勝敗表（星取り表）'!$A$3</f>
        <v>F.Cuore</v>
      </c>
      <c r="B3" s="46"/>
      <c r="C3" s="4"/>
      <c r="D3" s="46"/>
      <c r="E3" s="52" t="str">
        <f>'勝敗表（星取り表）'!$A$5</f>
        <v>加治木中A</v>
      </c>
      <c r="G3" s="51" t="str">
        <f>'勝敗表（星取り表）'!$A$5</f>
        <v>加治木中A</v>
      </c>
      <c r="H3" s="46"/>
      <c r="I3" s="4"/>
      <c r="J3" s="46"/>
      <c r="K3" s="69" t="str">
        <f>'勝敗表（星取り表）'!$A$19</f>
        <v>太陽SC国分</v>
      </c>
      <c r="M3" s="60" t="str">
        <f>'勝敗表（星取り表）'!$A$11</f>
        <v>鹿児島育英館</v>
      </c>
      <c r="N3" s="46"/>
      <c r="O3" s="4"/>
      <c r="P3" s="46"/>
      <c r="Q3" s="61" t="str">
        <f>'勝敗表（星取り表）'!$A$13</f>
        <v>AFCパルティーダ</v>
      </c>
    </row>
    <row r="4" spans="1:17">
      <c r="A4" s="191" t="str">
        <f>IF(B4:B5= "","",B4+B5)</f>
        <v/>
      </c>
      <c r="B4" s="44"/>
      <c r="C4" s="71" t="s">
        <v>31</v>
      </c>
      <c r="D4" s="47"/>
      <c r="E4" s="193" t="str">
        <f>IF(D4:D5= "","",D4+D5)</f>
        <v/>
      </c>
      <c r="G4" s="191" t="str">
        <f>IF(H4:H5= "","",H4+H5)</f>
        <v/>
      </c>
      <c r="H4" s="44"/>
      <c r="I4" s="71" t="s">
        <v>31</v>
      </c>
      <c r="J4" s="44"/>
      <c r="K4" s="193" t="str">
        <f>IF(J4:J5= "","",J4+J5)</f>
        <v/>
      </c>
      <c r="M4" s="191" t="str">
        <f>IF(N4:N5= "","",N4+N5)</f>
        <v/>
      </c>
      <c r="N4" s="44"/>
      <c r="O4" s="71" t="s">
        <v>31</v>
      </c>
      <c r="P4" s="44"/>
      <c r="Q4" s="193" t="str">
        <f>IF(P4:P5= "","",P4+P5)</f>
        <v/>
      </c>
    </row>
    <row r="5" spans="1:17" ht="14.25" thickBot="1">
      <c r="A5" s="192"/>
      <c r="B5" s="45"/>
      <c r="C5" s="72" t="s">
        <v>31</v>
      </c>
      <c r="D5" s="48"/>
      <c r="E5" s="194"/>
      <c r="G5" s="192"/>
      <c r="H5" s="45"/>
      <c r="I5" s="72" t="s">
        <v>31</v>
      </c>
      <c r="J5" s="45"/>
      <c r="K5" s="194"/>
      <c r="M5" s="192"/>
      <c r="N5" s="45"/>
      <c r="O5" s="72" t="s">
        <v>31</v>
      </c>
      <c r="P5" s="45"/>
      <c r="Q5" s="194"/>
    </row>
    <row r="6" spans="1:17" ht="14.25" thickBot="1">
      <c r="B6" s="43"/>
      <c r="D6" s="42"/>
      <c r="E6" s="42"/>
      <c r="H6" s="43"/>
      <c r="J6" s="42"/>
      <c r="K6" s="42"/>
      <c r="N6" s="43"/>
      <c r="P6" s="42"/>
      <c r="Q6" s="42"/>
    </row>
    <row r="7" spans="1:17">
      <c r="A7" s="50" t="str">
        <f>'勝敗表（星取り表）'!$A$3</f>
        <v>F.Cuore</v>
      </c>
      <c r="B7" s="46"/>
      <c r="C7" s="4"/>
      <c r="D7" s="46"/>
      <c r="E7" s="53" t="str">
        <f>'勝敗表（星取り表）'!$A$7</f>
        <v>アミーゴス鹿児島</v>
      </c>
      <c r="G7" s="51" t="str">
        <f>'勝敗表（星取り表）'!$A$5</f>
        <v>加治木中A</v>
      </c>
      <c r="H7" s="46"/>
      <c r="I7" s="4"/>
      <c r="J7" s="46"/>
      <c r="K7" s="8" t="str">
        <f>'勝敗表（星取り表）'!$A$21</f>
        <v>フェリシド</v>
      </c>
      <c r="M7" s="60" t="str">
        <f>'勝敗表（星取り表）'!$A$11</f>
        <v>鹿児島育英館</v>
      </c>
      <c r="N7" s="46"/>
      <c r="O7" s="4"/>
      <c r="P7" s="46"/>
      <c r="Q7" s="64" t="str">
        <f>'勝敗表（星取り表）'!$A$15</f>
        <v>鹿児島SC</v>
      </c>
    </row>
    <row r="8" spans="1:17">
      <c r="A8" s="191" t="str">
        <f>IF(B8:B9= "","",B8+B9)</f>
        <v/>
      </c>
      <c r="B8" s="44"/>
      <c r="C8" s="71" t="s">
        <v>31</v>
      </c>
      <c r="D8" s="44"/>
      <c r="E8" s="193" t="str">
        <f>IF(D8:D9= "","",D8+D9)</f>
        <v/>
      </c>
      <c r="G8" s="191" t="str">
        <f>IF(H8:H9= "","",H8+H9)</f>
        <v/>
      </c>
      <c r="H8" s="44"/>
      <c r="I8" s="71" t="s">
        <v>31</v>
      </c>
      <c r="J8" s="44"/>
      <c r="K8" s="193" t="str">
        <f>IF(J8:J9= "","",J8+J9)</f>
        <v/>
      </c>
      <c r="M8" s="191" t="str">
        <f>IF(N8:N9= "","",N8+N9)</f>
        <v/>
      </c>
      <c r="N8" s="44"/>
      <c r="O8" s="71" t="s">
        <v>31</v>
      </c>
      <c r="P8" s="44"/>
      <c r="Q8" s="193" t="str">
        <f>IF(P8:P9= "","",P8+P9)</f>
        <v/>
      </c>
    </row>
    <row r="9" spans="1:17" ht="14.25" thickBot="1">
      <c r="A9" s="192"/>
      <c r="B9" s="45"/>
      <c r="C9" s="72" t="s">
        <v>31</v>
      </c>
      <c r="D9" s="45"/>
      <c r="E9" s="194"/>
      <c r="G9" s="192"/>
      <c r="H9" s="45"/>
      <c r="I9" s="72" t="s">
        <v>31</v>
      </c>
      <c r="J9" s="45"/>
      <c r="K9" s="194"/>
      <c r="M9" s="192"/>
      <c r="N9" s="45"/>
      <c r="O9" s="72" t="s">
        <v>31</v>
      </c>
      <c r="P9" s="45"/>
      <c r="Q9" s="194"/>
    </row>
    <row r="10" spans="1:17" ht="14.25" thickBot="1">
      <c r="B10" s="43"/>
      <c r="D10" s="42"/>
      <c r="E10" s="42"/>
      <c r="H10" s="43"/>
      <c r="J10" s="42"/>
      <c r="K10" s="42"/>
      <c r="N10" s="43"/>
      <c r="P10" s="42"/>
      <c r="Q10" s="42"/>
    </row>
    <row r="11" spans="1:17">
      <c r="A11" s="50" t="str">
        <f>'勝敗表（星取り表）'!$A$3</f>
        <v>F.Cuore</v>
      </c>
      <c r="B11" s="46"/>
      <c r="C11" s="4"/>
      <c r="D11" s="46"/>
      <c r="E11" s="56" t="str">
        <f>'勝敗表（星取り表）'!$A$9</f>
        <v>ディアマント</v>
      </c>
      <c r="G11" s="55" t="str">
        <f>'勝敗表（星取り表）'!$A$7</f>
        <v>アミーゴス鹿児島</v>
      </c>
      <c r="H11" s="46"/>
      <c r="I11" s="4"/>
      <c r="J11" s="46"/>
      <c r="K11" s="56" t="str">
        <f>'勝敗表（星取り表）'!$A$9</f>
        <v>ディアマント</v>
      </c>
      <c r="M11" s="60" t="str">
        <f>'勝敗表（星取り表）'!$A$11</f>
        <v>鹿児島育英館</v>
      </c>
      <c r="N11" s="46"/>
      <c r="O11" s="4"/>
      <c r="P11" s="46"/>
      <c r="Q11" s="66" t="str">
        <f>'勝敗表（星取り表）'!$A$17</f>
        <v>伊敷台中</v>
      </c>
    </row>
    <row r="12" spans="1:17">
      <c r="A12" s="191" t="str">
        <f>IF(B12:B13= "","",B12+B13)</f>
        <v/>
      </c>
      <c r="B12" s="44"/>
      <c r="C12" s="71" t="s">
        <v>31</v>
      </c>
      <c r="D12" s="44"/>
      <c r="E12" s="193" t="str">
        <f>IF(D12:D13= "","",D12+D13)</f>
        <v/>
      </c>
      <c r="G12" s="191" t="str">
        <f>IF(H12:H13= "","",H12+H13)</f>
        <v/>
      </c>
      <c r="H12" s="44"/>
      <c r="I12" s="71" t="s">
        <v>31</v>
      </c>
      <c r="J12" s="44"/>
      <c r="K12" s="193" t="str">
        <f>IF(J12:J13= "","",J12+J13)</f>
        <v/>
      </c>
      <c r="M12" s="191" t="str">
        <f>IF(N12:N13= "","",N12+N13)</f>
        <v/>
      </c>
      <c r="N12" s="44"/>
      <c r="O12" s="71" t="s">
        <v>31</v>
      </c>
      <c r="P12" s="44"/>
      <c r="Q12" s="193" t="str">
        <f>IF(P12:P13= "","",P12+P13)</f>
        <v/>
      </c>
    </row>
    <row r="13" spans="1:17" ht="14.25" thickBot="1">
      <c r="A13" s="192"/>
      <c r="B13" s="45"/>
      <c r="C13" s="72" t="s">
        <v>31</v>
      </c>
      <c r="D13" s="45"/>
      <c r="E13" s="194"/>
      <c r="G13" s="192"/>
      <c r="H13" s="45"/>
      <c r="I13" s="72" t="s">
        <v>31</v>
      </c>
      <c r="J13" s="45"/>
      <c r="K13" s="194"/>
      <c r="M13" s="192"/>
      <c r="N13" s="45"/>
      <c r="O13" s="72" t="s">
        <v>31</v>
      </c>
      <c r="P13" s="45"/>
      <c r="Q13" s="194"/>
    </row>
    <row r="14" spans="1:17" ht="14.25" thickBot="1">
      <c r="B14" s="43"/>
      <c r="D14" s="42"/>
      <c r="E14" s="42"/>
      <c r="H14" s="43"/>
      <c r="J14" s="42"/>
      <c r="K14" s="42"/>
      <c r="N14" s="43"/>
      <c r="P14" s="42"/>
      <c r="Q14" s="42"/>
    </row>
    <row r="15" spans="1:17">
      <c r="A15" s="50" t="str">
        <f>'勝敗表（星取り表）'!$A$3</f>
        <v>F.Cuore</v>
      </c>
      <c r="B15" s="46"/>
      <c r="C15" s="4"/>
      <c r="D15" s="46"/>
      <c r="E15" s="59" t="str">
        <f>'勝敗表（星取り表）'!$A$11</f>
        <v>鹿児島育英館</v>
      </c>
      <c r="G15" s="55" t="str">
        <f>'勝敗表（星取り表）'!$A$7</f>
        <v>アミーゴス鹿児島</v>
      </c>
      <c r="H15" s="46"/>
      <c r="I15" s="4"/>
      <c r="J15" s="46"/>
      <c r="K15" s="59" t="str">
        <f>'勝敗表（星取り表）'!$A$11</f>
        <v>鹿児島育英館</v>
      </c>
      <c r="M15" s="60" t="str">
        <f>'勝敗表（星取り表）'!$A$11</f>
        <v>鹿児島育英館</v>
      </c>
      <c r="N15" s="46"/>
      <c r="O15" s="4"/>
      <c r="P15" s="46"/>
      <c r="Q15" s="69" t="str">
        <f>'勝敗表（星取り表）'!$A$19</f>
        <v>太陽SC国分</v>
      </c>
    </row>
    <row r="16" spans="1:17">
      <c r="A16" s="191" t="str">
        <f>IF(B16:B17= "","",B16+B17)</f>
        <v/>
      </c>
      <c r="B16" s="44"/>
      <c r="C16" s="71" t="s">
        <v>31</v>
      </c>
      <c r="D16" s="44"/>
      <c r="E16" s="193" t="str">
        <f>IF(D16:D17= "","",D16+D17)</f>
        <v/>
      </c>
      <c r="G16" s="191" t="str">
        <f>IF(H16:H17= "","",H16+H17)</f>
        <v/>
      </c>
      <c r="H16" s="44"/>
      <c r="I16" s="71" t="s">
        <v>31</v>
      </c>
      <c r="J16" s="44"/>
      <c r="K16" s="193" t="str">
        <f>IF(J16:J17= "","",J16+J17)</f>
        <v/>
      </c>
      <c r="M16" s="191" t="str">
        <f>IF(N16:N17= "","",N16+N17)</f>
        <v/>
      </c>
      <c r="N16" s="44"/>
      <c r="O16" s="71" t="s">
        <v>31</v>
      </c>
      <c r="P16" s="44"/>
      <c r="Q16" s="193" t="str">
        <f>IF(P16:P17= "","",P16+P17)</f>
        <v/>
      </c>
    </row>
    <row r="17" spans="1:17" ht="14.25" thickBot="1">
      <c r="A17" s="192"/>
      <c r="B17" s="45"/>
      <c r="C17" s="72" t="s">
        <v>31</v>
      </c>
      <c r="D17" s="45"/>
      <c r="E17" s="194"/>
      <c r="G17" s="192"/>
      <c r="H17" s="45"/>
      <c r="I17" s="72" t="s">
        <v>31</v>
      </c>
      <c r="J17" s="45"/>
      <c r="K17" s="194"/>
      <c r="M17" s="192"/>
      <c r="N17" s="45"/>
      <c r="O17" s="72" t="s">
        <v>31</v>
      </c>
      <c r="P17" s="45"/>
      <c r="Q17" s="194"/>
    </row>
    <row r="18" spans="1:17" ht="14.25" thickBot="1">
      <c r="B18" s="43"/>
      <c r="D18" s="42"/>
      <c r="E18" s="42"/>
      <c r="H18" s="43"/>
      <c r="J18" s="42"/>
      <c r="K18" s="42"/>
      <c r="N18" s="43"/>
      <c r="P18" s="42"/>
      <c r="Q18" s="42"/>
    </row>
    <row r="19" spans="1:17">
      <c r="A19" s="50" t="str">
        <f>'勝敗表（星取り表）'!$A$3</f>
        <v>F.Cuore</v>
      </c>
      <c r="B19" s="46"/>
      <c r="C19" s="4"/>
      <c r="D19" s="46"/>
      <c r="E19" s="61" t="str">
        <f>'勝敗表（星取り表）'!$A$13</f>
        <v>AFCパルティーダ</v>
      </c>
      <c r="G19" s="55" t="str">
        <f>'勝敗表（星取り表）'!$A$7</f>
        <v>アミーゴス鹿児島</v>
      </c>
      <c r="H19" s="46"/>
      <c r="I19" s="4"/>
      <c r="J19" s="46"/>
      <c r="K19" s="61" t="str">
        <f>'勝敗表（星取り表）'!$A$13</f>
        <v>AFCパルティーダ</v>
      </c>
      <c r="M19" s="60" t="str">
        <f>'勝敗表（星取り表）'!$A$11</f>
        <v>鹿児島育英館</v>
      </c>
      <c r="N19" s="46"/>
      <c r="O19" s="4"/>
      <c r="P19" s="46"/>
      <c r="Q19" s="8" t="str">
        <f>'勝敗表（星取り表）'!$A$21</f>
        <v>フェリシド</v>
      </c>
    </row>
    <row r="20" spans="1:17">
      <c r="A20" s="191" t="str">
        <f>IF(B20:B21= "","",B20+B21)</f>
        <v/>
      </c>
      <c r="B20" s="44"/>
      <c r="C20" s="71" t="s">
        <v>31</v>
      </c>
      <c r="D20" s="44"/>
      <c r="E20" s="193" t="str">
        <f>IF(D20:D21= "","",D20+D21)</f>
        <v/>
      </c>
      <c r="G20" s="191" t="str">
        <f>IF(H20:H21= "","",H20+H21)</f>
        <v/>
      </c>
      <c r="H20" s="44"/>
      <c r="I20" s="71" t="s">
        <v>31</v>
      </c>
      <c r="J20" s="44"/>
      <c r="K20" s="193" t="str">
        <f>IF(J20:J21= "","",J20+J21)</f>
        <v/>
      </c>
      <c r="M20" s="191" t="str">
        <f>IF(N20:N21= "","",N20+N21)</f>
        <v/>
      </c>
      <c r="N20" s="44"/>
      <c r="O20" s="71" t="s">
        <v>31</v>
      </c>
      <c r="P20" s="44"/>
      <c r="Q20" s="193" t="str">
        <f>IF(P20:P21= "","",P20+P21)</f>
        <v/>
      </c>
    </row>
    <row r="21" spans="1:17" ht="14.25" thickBot="1">
      <c r="A21" s="192"/>
      <c r="B21" s="45"/>
      <c r="C21" s="72" t="s">
        <v>31</v>
      </c>
      <c r="D21" s="45"/>
      <c r="E21" s="194"/>
      <c r="G21" s="192"/>
      <c r="H21" s="45"/>
      <c r="I21" s="72" t="s">
        <v>31</v>
      </c>
      <c r="J21" s="45"/>
      <c r="K21" s="194"/>
      <c r="M21" s="192"/>
      <c r="N21" s="45"/>
      <c r="O21" s="72" t="s">
        <v>31</v>
      </c>
      <c r="P21" s="45"/>
      <c r="Q21" s="194"/>
    </row>
    <row r="22" spans="1:17" ht="14.25" thickBot="1">
      <c r="B22" s="43"/>
      <c r="D22" s="42"/>
      <c r="E22" s="42"/>
      <c r="H22" s="49"/>
      <c r="J22" s="42"/>
      <c r="K22" s="42"/>
      <c r="N22" s="43"/>
      <c r="P22" s="42"/>
      <c r="Q22" s="42"/>
    </row>
    <row r="23" spans="1:17">
      <c r="A23" s="50" t="str">
        <f>'勝敗表（星取り表）'!$A$3</f>
        <v>F.Cuore</v>
      </c>
      <c r="B23" s="46"/>
      <c r="C23" s="4"/>
      <c r="D23" s="46"/>
      <c r="E23" s="63" t="str">
        <f>'勝敗表（星取り表）'!$A$15</f>
        <v>鹿児島SC</v>
      </c>
      <c r="G23" s="55" t="str">
        <f>'勝敗表（星取り表）'!$A$7</f>
        <v>アミーゴス鹿児島</v>
      </c>
      <c r="H23" s="46"/>
      <c r="I23" s="4"/>
      <c r="J23" s="46"/>
      <c r="K23" s="63" t="str">
        <f>'勝敗表（星取り表）'!$A$15</f>
        <v>鹿児島SC</v>
      </c>
      <c r="M23" s="62" t="str">
        <f>'勝敗表（星取り表）'!$A$13</f>
        <v>AFCパルティーダ</v>
      </c>
      <c r="N23" s="46"/>
      <c r="O23" s="4"/>
      <c r="P23" s="46"/>
      <c r="Q23" s="64" t="str">
        <f>'勝敗表（星取り表）'!$A$15</f>
        <v>鹿児島SC</v>
      </c>
    </row>
    <row r="24" spans="1:17">
      <c r="A24" s="191" t="str">
        <f>IF(B24:B25= "","",B24+B25)</f>
        <v/>
      </c>
      <c r="B24" s="44"/>
      <c r="C24" s="71" t="s">
        <v>31</v>
      </c>
      <c r="D24" s="44"/>
      <c r="E24" s="193" t="str">
        <f>IF(D24:D25= "","",D24+D25)</f>
        <v/>
      </c>
      <c r="G24" s="191" t="str">
        <f>IF(H24:H25= "","",H24+H25)</f>
        <v/>
      </c>
      <c r="H24" s="44"/>
      <c r="I24" s="71" t="s">
        <v>31</v>
      </c>
      <c r="J24" s="44"/>
      <c r="K24" s="193" t="str">
        <f>IF(J24:J25= "","",J24+J25)</f>
        <v/>
      </c>
      <c r="M24" s="191" t="str">
        <f>IF(N24:N25= "","",N24+N25)</f>
        <v/>
      </c>
      <c r="N24" s="44"/>
      <c r="O24" s="71" t="s">
        <v>31</v>
      </c>
      <c r="P24" s="44"/>
      <c r="Q24" s="193" t="str">
        <f>IF(P24:P25= "","",P24+P25)</f>
        <v/>
      </c>
    </row>
    <row r="25" spans="1:17" ht="14.25" thickBot="1">
      <c r="A25" s="192"/>
      <c r="B25" s="45"/>
      <c r="C25" s="72" t="s">
        <v>31</v>
      </c>
      <c r="D25" s="45"/>
      <c r="E25" s="194"/>
      <c r="G25" s="192"/>
      <c r="H25" s="45"/>
      <c r="I25" s="72" t="s">
        <v>31</v>
      </c>
      <c r="J25" s="45"/>
      <c r="K25" s="194"/>
      <c r="M25" s="192"/>
      <c r="N25" s="45"/>
      <c r="O25" s="72" t="s">
        <v>31</v>
      </c>
      <c r="P25" s="45"/>
      <c r="Q25" s="194"/>
    </row>
    <row r="26" spans="1:17" ht="14.25" thickBot="1">
      <c r="B26" s="43"/>
      <c r="D26" s="42"/>
      <c r="E26" s="42"/>
      <c r="H26" s="43"/>
      <c r="J26" s="42"/>
      <c r="K26" s="42"/>
      <c r="N26" s="43"/>
      <c r="P26" s="42"/>
      <c r="Q26" s="42"/>
    </row>
    <row r="27" spans="1:17">
      <c r="A27" s="50" t="str">
        <f>'勝敗表（星取り表）'!$A$3</f>
        <v>F.Cuore</v>
      </c>
      <c r="B27" s="46"/>
      <c r="C27" s="4"/>
      <c r="D27" s="46"/>
      <c r="E27" s="66" t="str">
        <f>'勝敗表（星取り表）'!$A$17</f>
        <v>伊敷台中</v>
      </c>
      <c r="G27" s="55" t="str">
        <f>'勝敗表（星取り表）'!$A$7</f>
        <v>アミーゴス鹿児島</v>
      </c>
      <c r="H27" s="46"/>
      <c r="I27" s="4"/>
      <c r="J27" s="46"/>
      <c r="K27" s="66" t="str">
        <f>'勝敗表（星取り表）'!$A$17</f>
        <v>伊敷台中</v>
      </c>
      <c r="M27" s="62" t="str">
        <f>'勝敗表（星取り表）'!$A$13</f>
        <v>AFCパルティーダ</v>
      </c>
      <c r="N27" s="46"/>
      <c r="O27" s="4"/>
      <c r="P27" s="46"/>
      <c r="Q27" s="66" t="str">
        <f>'勝敗表（星取り表）'!$A$17</f>
        <v>伊敷台中</v>
      </c>
    </row>
    <row r="28" spans="1:17">
      <c r="A28" s="191" t="str">
        <f>IF(B28:B29= "","",B28+B29)</f>
        <v/>
      </c>
      <c r="B28" s="44"/>
      <c r="C28" s="71" t="s">
        <v>31</v>
      </c>
      <c r="D28" s="44"/>
      <c r="E28" s="193" t="str">
        <f>IF(D28:D29= "","",D28+D29)</f>
        <v/>
      </c>
      <c r="G28" s="191" t="str">
        <f>IF(H28:H29= "","",H28+H29)</f>
        <v/>
      </c>
      <c r="H28" s="44"/>
      <c r="I28" s="71" t="s">
        <v>31</v>
      </c>
      <c r="J28" s="44"/>
      <c r="K28" s="193" t="str">
        <f>IF(J28:J29= "","",J28+J29)</f>
        <v/>
      </c>
      <c r="M28" s="191" t="str">
        <f>IF(N28:N29= "","",N28+N29)</f>
        <v/>
      </c>
      <c r="N28" s="44"/>
      <c r="O28" s="71" t="s">
        <v>31</v>
      </c>
      <c r="P28" s="44"/>
      <c r="Q28" s="193" t="str">
        <f>IF(P28:P29= "","",P28+P29)</f>
        <v/>
      </c>
    </row>
    <row r="29" spans="1:17" ht="14.25" thickBot="1">
      <c r="A29" s="192"/>
      <c r="B29" s="45"/>
      <c r="C29" s="72" t="s">
        <v>31</v>
      </c>
      <c r="D29" s="45"/>
      <c r="E29" s="194"/>
      <c r="G29" s="192"/>
      <c r="H29" s="45"/>
      <c r="I29" s="72" t="s">
        <v>31</v>
      </c>
      <c r="J29" s="45"/>
      <c r="K29" s="194"/>
      <c r="M29" s="192"/>
      <c r="N29" s="45"/>
      <c r="O29" s="72" t="s">
        <v>31</v>
      </c>
      <c r="P29" s="45"/>
      <c r="Q29" s="194"/>
    </row>
    <row r="30" spans="1:17" ht="14.25" thickBot="1">
      <c r="B30" s="43"/>
      <c r="D30" s="42"/>
      <c r="E30" s="42"/>
      <c r="H30" s="43"/>
      <c r="J30" s="42"/>
      <c r="K30" s="42"/>
      <c r="N30" s="43"/>
      <c r="P30" s="42"/>
      <c r="Q30" s="42"/>
    </row>
    <row r="31" spans="1:17">
      <c r="A31" s="50" t="str">
        <f>'勝敗表（星取り表）'!$A$3</f>
        <v>F.Cuore</v>
      </c>
      <c r="B31" s="46"/>
      <c r="C31" s="4"/>
      <c r="D31" s="46"/>
      <c r="E31" s="68" t="str">
        <f>'勝敗表（星取り表）'!$A$19</f>
        <v>太陽SC国分</v>
      </c>
      <c r="G31" s="55" t="str">
        <f>'勝敗表（星取り表）'!$A$7</f>
        <v>アミーゴス鹿児島</v>
      </c>
      <c r="H31" s="46"/>
      <c r="I31" s="4"/>
      <c r="J31" s="46"/>
      <c r="K31" s="69" t="str">
        <f>'勝敗表（星取り表）'!$A$19</f>
        <v>太陽SC国分</v>
      </c>
      <c r="M31" s="62" t="str">
        <f>'勝敗表（星取り表）'!$A$13</f>
        <v>AFCパルティーダ</v>
      </c>
      <c r="N31" s="46"/>
      <c r="O31" s="4"/>
      <c r="P31" s="46"/>
      <c r="Q31" s="69" t="str">
        <f>'勝敗表（星取り表）'!$A$19</f>
        <v>太陽SC国分</v>
      </c>
    </row>
    <row r="32" spans="1:17">
      <c r="A32" s="191" t="str">
        <f>IF(B32:B33= "","",B32+B33)</f>
        <v/>
      </c>
      <c r="B32" s="44"/>
      <c r="C32" s="71" t="s">
        <v>31</v>
      </c>
      <c r="D32" s="44"/>
      <c r="E32" s="193" t="str">
        <f>IF(D32:D33= "","",D32+D33)</f>
        <v/>
      </c>
      <c r="G32" s="191" t="str">
        <f>IF(H32:H33= "","",H32+H33)</f>
        <v/>
      </c>
      <c r="H32" s="44"/>
      <c r="I32" s="71" t="s">
        <v>31</v>
      </c>
      <c r="J32" s="44"/>
      <c r="K32" s="193" t="str">
        <f>IF(J32:J33= "","",J32+J33)</f>
        <v/>
      </c>
      <c r="M32" s="191" t="str">
        <f>IF(N32:N33= "","",N32+N33)</f>
        <v/>
      </c>
      <c r="N32" s="44"/>
      <c r="O32" s="71" t="s">
        <v>31</v>
      </c>
      <c r="P32" s="44"/>
      <c r="Q32" s="193" t="str">
        <f>IF(P32:P33= "","",P32+P33)</f>
        <v/>
      </c>
    </row>
    <row r="33" spans="1:17" ht="14.25" thickBot="1">
      <c r="A33" s="192"/>
      <c r="B33" s="45"/>
      <c r="C33" s="72" t="s">
        <v>31</v>
      </c>
      <c r="D33" s="45"/>
      <c r="E33" s="194"/>
      <c r="G33" s="192"/>
      <c r="H33" s="45"/>
      <c r="I33" s="72" t="s">
        <v>31</v>
      </c>
      <c r="J33" s="45"/>
      <c r="K33" s="194"/>
      <c r="M33" s="192"/>
      <c r="N33" s="45"/>
      <c r="O33" s="72" t="s">
        <v>31</v>
      </c>
      <c r="P33" s="45"/>
      <c r="Q33" s="194"/>
    </row>
    <row r="34" spans="1:17" ht="14.25" thickBot="1">
      <c r="B34" s="43"/>
      <c r="D34" s="42"/>
      <c r="E34" s="42"/>
      <c r="H34" s="43"/>
      <c r="J34" s="42"/>
      <c r="K34" s="42"/>
      <c r="N34" s="43"/>
      <c r="P34" s="42"/>
      <c r="Q34" s="42"/>
    </row>
    <row r="35" spans="1:17">
      <c r="A35" s="50" t="str">
        <f>'勝敗表（星取り表）'!$A$3</f>
        <v>F.Cuore</v>
      </c>
      <c r="B35" s="46"/>
      <c r="C35" s="4"/>
      <c r="D35" s="46"/>
      <c r="E35" s="8" t="str">
        <f>'勝敗表（星取り表）'!$A$21</f>
        <v>フェリシド</v>
      </c>
      <c r="G35" s="55" t="str">
        <f>'勝敗表（星取り表）'!$A$7</f>
        <v>アミーゴス鹿児島</v>
      </c>
      <c r="H35" s="46"/>
      <c r="I35" s="4"/>
      <c r="J35" s="46"/>
      <c r="K35" s="5" t="str">
        <f>'勝敗表（星取り表）'!$A$21</f>
        <v>フェリシド</v>
      </c>
      <c r="M35" s="62" t="str">
        <f>'勝敗表（星取り表）'!$A$13</f>
        <v>AFCパルティーダ</v>
      </c>
      <c r="N35" s="46"/>
      <c r="O35" s="4"/>
      <c r="P35" s="46"/>
      <c r="Q35" s="5" t="str">
        <f>'勝敗表（星取り表）'!$A$21</f>
        <v>フェリシド</v>
      </c>
    </row>
    <row r="36" spans="1:17">
      <c r="A36" s="191" t="str">
        <f>IF(B36:B37= "","",B36+B37)</f>
        <v/>
      </c>
      <c r="B36" s="44"/>
      <c r="C36" s="71" t="s">
        <v>31</v>
      </c>
      <c r="D36" s="44"/>
      <c r="E36" s="193" t="str">
        <f>IF(D36:D37= "","",D36+D37)</f>
        <v/>
      </c>
      <c r="G36" s="191" t="str">
        <f>IF(H36:H37= "","",H36+H37)</f>
        <v/>
      </c>
      <c r="H36" s="44"/>
      <c r="I36" s="71" t="s">
        <v>31</v>
      </c>
      <c r="J36" s="44"/>
      <c r="K36" s="193" t="str">
        <f>IF(J36:J37= "","",J36+J37)</f>
        <v/>
      </c>
      <c r="M36" s="191" t="str">
        <f>IF(N36:N37= "","",N36+N37)</f>
        <v/>
      </c>
      <c r="N36" s="44"/>
      <c r="O36" s="71" t="s">
        <v>31</v>
      </c>
      <c r="P36" s="44"/>
      <c r="Q36" s="193" t="str">
        <f>IF(P36:P37= "","",P36+P37)</f>
        <v/>
      </c>
    </row>
    <row r="37" spans="1:17" ht="14.25" thickBot="1">
      <c r="A37" s="192"/>
      <c r="B37" s="45"/>
      <c r="C37" s="72" t="s">
        <v>31</v>
      </c>
      <c r="D37" s="45"/>
      <c r="E37" s="194"/>
      <c r="G37" s="192"/>
      <c r="H37" s="45"/>
      <c r="I37" s="72" t="s">
        <v>31</v>
      </c>
      <c r="J37" s="45"/>
      <c r="K37" s="194"/>
      <c r="M37" s="192"/>
      <c r="N37" s="45"/>
      <c r="O37" s="72" t="s">
        <v>31</v>
      </c>
      <c r="P37" s="45"/>
      <c r="Q37" s="194"/>
    </row>
    <row r="38" spans="1:17" ht="14.25" thickBot="1">
      <c r="B38" s="43"/>
      <c r="D38" s="42"/>
      <c r="E38" s="42"/>
      <c r="H38" s="43"/>
      <c r="J38" s="42"/>
      <c r="K38" s="42"/>
      <c r="N38" s="43"/>
      <c r="P38" s="42"/>
      <c r="Q38" s="42"/>
    </row>
    <row r="39" spans="1:17">
      <c r="A39" s="51" t="str">
        <f>'勝敗表（星取り表）'!$A$5</f>
        <v>加治木中A</v>
      </c>
      <c r="B39" s="46"/>
      <c r="C39" s="4"/>
      <c r="D39" s="46"/>
      <c r="E39" s="54" t="str">
        <f>'勝敗表（星取り表）'!$A$7</f>
        <v>アミーゴス鹿児島</v>
      </c>
      <c r="G39" s="58" t="str">
        <f>'勝敗表（星取り表）'!$A$9</f>
        <v>ディアマント</v>
      </c>
      <c r="H39" s="46"/>
      <c r="I39" s="4"/>
      <c r="J39" s="46"/>
      <c r="K39" s="59" t="str">
        <f>'勝敗表（星取り表）'!$A$11</f>
        <v>鹿児島育英館</v>
      </c>
      <c r="M39" s="65" t="str">
        <f>'勝敗表（星取り表）'!$A$15</f>
        <v>鹿児島SC</v>
      </c>
      <c r="N39" s="46"/>
      <c r="O39" s="4"/>
      <c r="P39" s="46"/>
      <c r="Q39" s="66" t="str">
        <f>'勝敗表（星取り表）'!$A$17</f>
        <v>伊敷台中</v>
      </c>
    </row>
    <row r="40" spans="1:17">
      <c r="A40" s="191" t="str">
        <f>IF(B40:B41= "","",B40+B41)</f>
        <v/>
      </c>
      <c r="B40" s="44"/>
      <c r="C40" s="71" t="s">
        <v>31</v>
      </c>
      <c r="D40" s="44"/>
      <c r="E40" s="193" t="str">
        <f>IF(D40:D41= "","",D40+D41)</f>
        <v/>
      </c>
      <c r="G40" s="191" t="str">
        <f>IF(H40:H41= "","",H40+H41)</f>
        <v/>
      </c>
      <c r="H40" s="44"/>
      <c r="I40" s="71" t="s">
        <v>31</v>
      </c>
      <c r="J40" s="44"/>
      <c r="K40" s="193" t="str">
        <f>IF(J40:J41= "","",J40+J41)</f>
        <v/>
      </c>
      <c r="M40" s="191" t="str">
        <f>IF(N40:N41= "","",N40+N41)</f>
        <v/>
      </c>
      <c r="N40" s="44"/>
      <c r="O40" s="71" t="s">
        <v>31</v>
      </c>
      <c r="P40" s="44"/>
      <c r="Q40" s="193" t="str">
        <f>IF(P40:P41= "","",P40+P41)</f>
        <v/>
      </c>
    </row>
    <row r="41" spans="1:17" ht="14.25" thickBot="1">
      <c r="A41" s="192"/>
      <c r="B41" s="45"/>
      <c r="C41" s="72" t="s">
        <v>31</v>
      </c>
      <c r="D41" s="45"/>
      <c r="E41" s="194"/>
      <c r="G41" s="192"/>
      <c r="H41" s="45"/>
      <c r="I41" s="72" t="s">
        <v>31</v>
      </c>
      <c r="J41" s="45"/>
      <c r="K41" s="194"/>
      <c r="M41" s="192"/>
      <c r="N41" s="45"/>
      <c r="O41" s="72" t="s">
        <v>31</v>
      </c>
      <c r="P41" s="45"/>
      <c r="Q41" s="194"/>
    </row>
    <row r="42" spans="1:17" ht="14.25" thickBot="1">
      <c r="B42" s="43"/>
      <c r="D42" s="42"/>
      <c r="E42" s="42"/>
      <c r="H42" s="43"/>
      <c r="J42" s="42"/>
      <c r="K42" s="42"/>
      <c r="N42" s="43"/>
      <c r="P42" s="42"/>
      <c r="Q42" s="42"/>
    </row>
    <row r="43" spans="1:17">
      <c r="A43" s="51" t="str">
        <f>'勝敗表（星取り表）'!$A$5</f>
        <v>加治木中A</v>
      </c>
      <c r="B43" s="46"/>
      <c r="C43" s="4"/>
      <c r="D43" s="46"/>
      <c r="E43" s="57" t="str">
        <f>'勝敗表（星取り表）'!$A$9</f>
        <v>ディアマント</v>
      </c>
      <c r="G43" s="58" t="str">
        <f>'勝敗表（星取り表）'!$A$9</f>
        <v>ディアマント</v>
      </c>
      <c r="H43" s="46"/>
      <c r="I43" s="4"/>
      <c r="J43" s="46"/>
      <c r="K43" s="61" t="str">
        <f>'勝敗表（星取り表）'!$A$13</f>
        <v>AFCパルティーダ</v>
      </c>
      <c r="M43" s="65" t="str">
        <f>'勝敗表（星取り表）'!$A$15</f>
        <v>鹿児島SC</v>
      </c>
      <c r="N43" s="46"/>
      <c r="O43" s="4"/>
      <c r="P43" s="46"/>
      <c r="Q43" s="68" t="str">
        <f>'勝敗表（星取り表）'!$A$19</f>
        <v>太陽SC国分</v>
      </c>
    </row>
    <row r="44" spans="1:17">
      <c r="A44" s="191" t="str">
        <f>IF(B44:B45= "","",B44+B45)</f>
        <v/>
      </c>
      <c r="B44" s="44"/>
      <c r="C44" s="71" t="s">
        <v>31</v>
      </c>
      <c r="D44" s="44"/>
      <c r="E44" s="193" t="str">
        <f>IF(D44:D45= "","",D44+D45)</f>
        <v/>
      </c>
      <c r="G44" s="191" t="str">
        <f>IF(H44:H45= "","",H44+H45)</f>
        <v/>
      </c>
      <c r="H44" s="44"/>
      <c r="I44" s="71" t="s">
        <v>31</v>
      </c>
      <c r="J44" s="44"/>
      <c r="K44" s="193" t="str">
        <f>IF(J44:J45= "","",J44+J45)</f>
        <v/>
      </c>
      <c r="M44" s="191" t="str">
        <f>IF(N44:N45= "","",N44+N45)</f>
        <v/>
      </c>
      <c r="N44" s="44"/>
      <c r="O44" s="71" t="s">
        <v>31</v>
      </c>
      <c r="P44" s="44"/>
      <c r="Q44" s="193" t="str">
        <f>IF(P44:P45= "","",P44+P45)</f>
        <v/>
      </c>
    </row>
    <row r="45" spans="1:17" ht="14.25" thickBot="1">
      <c r="A45" s="192"/>
      <c r="B45" s="45"/>
      <c r="C45" s="72" t="s">
        <v>31</v>
      </c>
      <c r="D45" s="45"/>
      <c r="E45" s="194"/>
      <c r="G45" s="192"/>
      <c r="H45" s="45"/>
      <c r="I45" s="72" t="s">
        <v>31</v>
      </c>
      <c r="J45" s="45"/>
      <c r="K45" s="194"/>
      <c r="M45" s="192"/>
      <c r="N45" s="45"/>
      <c r="O45" s="72" t="s">
        <v>31</v>
      </c>
      <c r="P45" s="45"/>
      <c r="Q45" s="194"/>
    </row>
    <row r="46" spans="1:17" ht="14.25" thickBot="1">
      <c r="B46" s="43"/>
      <c r="D46" s="42"/>
      <c r="E46" s="42"/>
      <c r="H46" s="43"/>
      <c r="J46" s="42"/>
      <c r="K46" s="42"/>
      <c r="N46" s="43"/>
      <c r="P46" s="42"/>
      <c r="Q46" s="42"/>
    </row>
    <row r="47" spans="1:17">
      <c r="A47" s="51" t="str">
        <f>'勝敗表（星取り表）'!$A$5</f>
        <v>加治木中A</v>
      </c>
      <c r="B47" s="46"/>
      <c r="C47" s="4"/>
      <c r="D47" s="46"/>
      <c r="E47" s="59" t="str">
        <f>'勝敗表（星取り表）'!$A$11</f>
        <v>鹿児島育英館</v>
      </c>
      <c r="G47" s="58" t="str">
        <f>'勝敗表（星取り表）'!$A$9</f>
        <v>ディアマント</v>
      </c>
      <c r="H47" s="46"/>
      <c r="I47" s="4"/>
      <c r="J47" s="46"/>
      <c r="K47" s="63" t="str">
        <f>'勝敗表（星取り表）'!$A$15</f>
        <v>鹿児島SC</v>
      </c>
      <c r="M47" s="65" t="str">
        <f>'勝敗表（星取り表）'!$A$15</f>
        <v>鹿児島SC</v>
      </c>
      <c r="N47" s="46"/>
      <c r="O47" s="4"/>
      <c r="P47" s="46"/>
      <c r="Q47" s="5" t="str">
        <f>'勝敗表（星取り表）'!$A$21</f>
        <v>フェリシド</v>
      </c>
    </row>
    <row r="48" spans="1:17">
      <c r="A48" s="191" t="str">
        <f>IF(B48:B49= "","",B48+B49)</f>
        <v/>
      </c>
      <c r="B48" s="44"/>
      <c r="C48" s="71" t="s">
        <v>31</v>
      </c>
      <c r="D48" s="44"/>
      <c r="E48" s="193" t="str">
        <f>IF(D48:D49= "","",D48+D49)</f>
        <v/>
      </c>
      <c r="G48" s="191" t="str">
        <f>IF(H48:H49= "","",H48+H49)</f>
        <v/>
      </c>
      <c r="H48" s="44"/>
      <c r="I48" s="71" t="s">
        <v>31</v>
      </c>
      <c r="J48" s="44"/>
      <c r="K48" s="193" t="str">
        <f>IF(J48:J49= "","",J48+J49)</f>
        <v/>
      </c>
      <c r="M48" s="191" t="str">
        <f>IF(N48:N49= "","",N48+N49)</f>
        <v/>
      </c>
      <c r="N48" s="44"/>
      <c r="O48" s="71" t="s">
        <v>31</v>
      </c>
      <c r="P48" s="44"/>
      <c r="Q48" s="193" t="str">
        <f>IF(P48:P49= "","",P48+P49)</f>
        <v/>
      </c>
    </row>
    <row r="49" spans="1:17" ht="14.25" thickBot="1">
      <c r="A49" s="192"/>
      <c r="B49" s="45"/>
      <c r="C49" s="72" t="s">
        <v>31</v>
      </c>
      <c r="D49" s="45"/>
      <c r="E49" s="194"/>
      <c r="G49" s="192"/>
      <c r="H49" s="45"/>
      <c r="I49" s="72" t="s">
        <v>31</v>
      </c>
      <c r="J49" s="45"/>
      <c r="K49" s="194"/>
      <c r="M49" s="192"/>
      <c r="N49" s="45"/>
      <c r="O49" s="72" t="s">
        <v>31</v>
      </c>
      <c r="P49" s="45"/>
      <c r="Q49" s="194"/>
    </row>
    <row r="50" spans="1:17" ht="14.25" thickBot="1">
      <c r="B50" s="43"/>
      <c r="D50" s="42"/>
      <c r="E50" s="42"/>
      <c r="H50" s="43"/>
      <c r="J50" s="42"/>
      <c r="K50" s="42"/>
      <c r="N50" s="43"/>
      <c r="P50" s="42"/>
      <c r="Q50" s="42"/>
    </row>
    <row r="51" spans="1:17">
      <c r="A51" s="51" t="str">
        <f>'勝敗表（星取り表）'!$A$5</f>
        <v>加治木中A</v>
      </c>
      <c r="B51" s="46"/>
      <c r="C51" s="4"/>
      <c r="D51" s="46"/>
      <c r="E51" s="61" t="str">
        <f>'勝敗表（星取り表）'!$A$13</f>
        <v>AFCパルティーダ</v>
      </c>
      <c r="G51" s="58" t="str">
        <f>'勝敗表（星取り表）'!$A$9</f>
        <v>ディアマント</v>
      </c>
      <c r="H51" s="46"/>
      <c r="I51" s="4"/>
      <c r="J51" s="46"/>
      <c r="K51" s="66" t="str">
        <f>'勝敗表（星取り表）'!$A$17</f>
        <v>伊敷台中</v>
      </c>
      <c r="M51" s="67" t="str">
        <f>'勝敗表（星取り表）'!$A$17</f>
        <v>伊敷台中</v>
      </c>
      <c r="N51" s="46"/>
      <c r="O51" s="4"/>
      <c r="P51" s="46"/>
      <c r="Q51" s="69" t="str">
        <f>'勝敗表（星取り表）'!$A$19</f>
        <v>太陽SC国分</v>
      </c>
    </row>
    <row r="52" spans="1:17">
      <c r="A52" s="191" t="str">
        <f>IF(B52:B53= "","",B52+B53)</f>
        <v/>
      </c>
      <c r="B52" s="44"/>
      <c r="C52" s="71" t="s">
        <v>31</v>
      </c>
      <c r="D52" s="44"/>
      <c r="E52" s="193" t="str">
        <f>IF(D52:D53= "","",D52+D53)</f>
        <v/>
      </c>
      <c r="G52" s="191" t="str">
        <f>IF(H52:H53= "","",H52+H53)</f>
        <v/>
      </c>
      <c r="H52" s="44"/>
      <c r="I52" s="71" t="s">
        <v>31</v>
      </c>
      <c r="J52" s="44"/>
      <c r="K52" s="193" t="str">
        <f>IF(J52:J53= "","",J52+J53)</f>
        <v/>
      </c>
      <c r="M52" s="191" t="str">
        <f>IF(N52:N53= "","",N52+N53)</f>
        <v/>
      </c>
      <c r="N52" s="44"/>
      <c r="O52" s="71" t="s">
        <v>31</v>
      </c>
      <c r="P52" s="44"/>
      <c r="Q52" s="193" t="str">
        <f>IF(P52:P53= "","",P52+P53)</f>
        <v/>
      </c>
    </row>
    <row r="53" spans="1:17" ht="14.25" thickBot="1">
      <c r="A53" s="192"/>
      <c r="B53" s="45"/>
      <c r="C53" s="72" t="s">
        <v>31</v>
      </c>
      <c r="D53" s="45"/>
      <c r="E53" s="194"/>
      <c r="G53" s="192"/>
      <c r="H53" s="45"/>
      <c r="I53" s="72" t="s">
        <v>31</v>
      </c>
      <c r="J53" s="45"/>
      <c r="K53" s="194"/>
      <c r="M53" s="192"/>
      <c r="N53" s="45"/>
      <c r="O53" s="72" t="s">
        <v>31</v>
      </c>
      <c r="P53" s="45"/>
      <c r="Q53" s="194"/>
    </row>
    <row r="54" spans="1:17" ht="14.25" thickBot="1">
      <c r="B54" s="43"/>
      <c r="D54" s="42"/>
      <c r="E54" s="42"/>
      <c r="H54" s="43"/>
      <c r="J54" s="42"/>
      <c r="K54" s="42"/>
      <c r="N54" s="43"/>
      <c r="P54" s="42"/>
      <c r="Q54" s="42"/>
    </row>
    <row r="55" spans="1:17">
      <c r="A55" s="51" t="str">
        <f>'勝敗表（星取り表）'!$A$5</f>
        <v>加治木中A</v>
      </c>
      <c r="B55" s="46"/>
      <c r="C55" s="4"/>
      <c r="D55" s="46"/>
      <c r="E55" s="63" t="str">
        <f>'勝敗表（星取り表）'!$A$15</f>
        <v>鹿児島SC</v>
      </c>
      <c r="G55" s="58" t="str">
        <f>'勝敗表（星取り表）'!$A$9</f>
        <v>ディアマント</v>
      </c>
      <c r="H55" s="46"/>
      <c r="I55" s="4"/>
      <c r="J55" s="46"/>
      <c r="K55" s="69" t="str">
        <f>'勝敗表（星取り表）'!$A$19</f>
        <v>太陽SC国分</v>
      </c>
      <c r="M55" s="67" t="str">
        <f>'勝敗表（星取り表）'!$A$17</f>
        <v>伊敷台中</v>
      </c>
      <c r="N55" s="46"/>
      <c r="O55" s="4"/>
      <c r="P55" s="46"/>
      <c r="Q55" s="5" t="str">
        <f>'勝敗表（星取り表）'!$A$21</f>
        <v>フェリシド</v>
      </c>
    </row>
    <row r="56" spans="1:17">
      <c r="A56" s="191" t="str">
        <f>IF(B56:B57= "","",B56+B57)</f>
        <v/>
      </c>
      <c r="B56" s="44"/>
      <c r="C56" s="71" t="s">
        <v>31</v>
      </c>
      <c r="D56" s="44"/>
      <c r="E56" s="193" t="str">
        <f>IF(D56:D57= "","",D56+D57)</f>
        <v/>
      </c>
      <c r="G56" s="191" t="str">
        <f>IF(H56:H57= "","",H56+H57)</f>
        <v/>
      </c>
      <c r="H56" s="44"/>
      <c r="I56" s="71" t="s">
        <v>31</v>
      </c>
      <c r="J56" s="44"/>
      <c r="K56" s="193" t="str">
        <f>IF(J56:J57= "","",J56+J57)</f>
        <v/>
      </c>
      <c r="M56" s="191" t="str">
        <f>IF(N56:N57= "","",N56+N57)</f>
        <v/>
      </c>
      <c r="N56" s="44"/>
      <c r="O56" s="71" t="s">
        <v>31</v>
      </c>
      <c r="P56" s="44"/>
      <c r="Q56" s="193" t="str">
        <f>IF(P56:P57= "","",P56+P57)</f>
        <v/>
      </c>
    </row>
    <row r="57" spans="1:17" ht="14.25" thickBot="1">
      <c r="A57" s="192"/>
      <c r="B57" s="45"/>
      <c r="C57" s="72" t="s">
        <v>31</v>
      </c>
      <c r="D57" s="45"/>
      <c r="E57" s="194"/>
      <c r="G57" s="192"/>
      <c r="H57" s="45"/>
      <c r="I57" s="72" t="s">
        <v>31</v>
      </c>
      <c r="J57" s="45"/>
      <c r="K57" s="194"/>
      <c r="M57" s="192"/>
      <c r="N57" s="45"/>
      <c r="O57" s="72" t="s">
        <v>31</v>
      </c>
      <c r="P57" s="45"/>
      <c r="Q57" s="194"/>
    </row>
    <row r="58" spans="1:17" ht="14.25" thickBot="1">
      <c r="B58" s="43"/>
      <c r="D58" s="42"/>
      <c r="E58" s="42"/>
      <c r="H58" s="43"/>
      <c r="J58" s="42"/>
      <c r="K58" s="42"/>
      <c r="N58" s="43"/>
      <c r="P58" s="42"/>
      <c r="Q58" s="42"/>
    </row>
    <row r="59" spans="1:17">
      <c r="A59" s="51" t="str">
        <f>'勝敗表（星取り表）'!$A$5</f>
        <v>加治木中A</v>
      </c>
      <c r="B59" s="46"/>
      <c r="C59" s="4"/>
      <c r="D59" s="46"/>
      <c r="E59" s="66" t="str">
        <f>'勝敗表（星取り表）'!$A$17</f>
        <v>伊敷台中</v>
      </c>
      <c r="G59" s="58" t="str">
        <f>'勝敗表（星取り表）'!$A$9</f>
        <v>ディアマント</v>
      </c>
      <c r="H59" s="46"/>
      <c r="I59" s="4"/>
      <c r="J59" s="46"/>
      <c r="K59" s="8" t="str">
        <f>'勝敗表（星取り表）'!$A$21</f>
        <v>フェリシド</v>
      </c>
      <c r="M59" s="70" t="str">
        <f>'勝敗表（星取り表）'!$A$19</f>
        <v>太陽SC国分</v>
      </c>
      <c r="N59" s="46"/>
      <c r="O59" s="4"/>
      <c r="P59" s="46"/>
      <c r="Q59" s="5" t="str">
        <f>'勝敗表（星取り表）'!$A$21</f>
        <v>フェリシド</v>
      </c>
    </row>
    <row r="60" spans="1:17">
      <c r="A60" s="191" t="str">
        <f>IF(B60:B61= "","",B60+B61)</f>
        <v/>
      </c>
      <c r="B60" s="44"/>
      <c r="C60" s="71" t="s">
        <v>31</v>
      </c>
      <c r="D60" s="44"/>
      <c r="E60" s="193" t="str">
        <f>IF(D60:D61= "","",D60+D61)</f>
        <v/>
      </c>
      <c r="G60" s="191" t="str">
        <f>IF(H60:H61= "","",H60+H61)</f>
        <v/>
      </c>
      <c r="H60" s="44"/>
      <c r="I60" s="71" t="s">
        <v>31</v>
      </c>
      <c r="J60" s="44"/>
      <c r="K60" s="193" t="str">
        <f>IF(J60:J61= "","",J60+J61)</f>
        <v/>
      </c>
      <c r="M60" s="191" t="str">
        <f>IF(N60:N61= "","",N60+N61)</f>
        <v/>
      </c>
      <c r="N60" s="44"/>
      <c r="O60" s="71" t="s">
        <v>31</v>
      </c>
      <c r="P60" s="44"/>
      <c r="Q60" s="193" t="str">
        <f>IF(P60:P61= "","",P60+P61)</f>
        <v/>
      </c>
    </row>
    <row r="61" spans="1:17" ht="14.25" thickBot="1">
      <c r="A61" s="192"/>
      <c r="B61" s="45"/>
      <c r="C61" s="72" t="s">
        <v>31</v>
      </c>
      <c r="D61" s="45"/>
      <c r="E61" s="194"/>
      <c r="G61" s="192"/>
      <c r="H61" s="45"/>
      <c r="I61" s="72" t="s">
        <v>31</v>
      </c>
      <c r="J61" s="45"/>
      <c r="K61" s="194"/>
      <c r="M61" s="192"/>
      <c r="N61" s="45"/>
      <c r="O61" s="72" t="s">
        <v>31</v>
      </c>
      <c r="P61" s="45"/>
      <c r="Q61" s="194"/>
    </row>
  </sheetData>
  <sheetProtection password="DD87" sheet="1" objects="1" scenarios="1"/>
  <mergeCells count="92">
    <mergeCell ref="B1:D1"/>
    <mergeCell ref="M1:P1"/>
    <mergeCell ref="A4:A5"/>
    <mergeCell ref="E4:E5"/>
    <mergeCell ref="G4:G5"/>
    <mergeCell ref="Q4:Q5"/>
    <mergeCell ref="A8:A9"/>
    <mergeCell ref="E8:E9"/>
    <mergeCell ref="G8:G9"/>
    <mergeCell ref="K8:K9"/>
    <mergeCell ref="M8:M9"/>
    <mergeCell ref="K4:K5"/>
    <mergeCell ref="M4:M5"/>
    <mergeCell ref="K16:K17"/>
    <mergeCell ref="M16:M17"/>
    <mergeCell ref="Q16:Q17"/>
    <mergeCell ref="Q8:Q9"/>
    <mergeCell ref="K12:K13"/>
    <mergeCell ref="M12:M13"/>
    <mergeCell ref="Q12:Q13"/>
    <mergeCell ref="A12:A13"/>
    <mergeCell ref="E12:E13"/>
    <mergeCell ref="G12:G13"/>
    <mergeCell ref="A20:A21"/>
    <mergeCell ref="E20:E21"/>
    <mergeCell ref="G20:G21"/>
    <mergeCell ref="A16:A17"/>
    <mergeCell ref="E16:E17"/>
    <mergeCell ref="G16:G17"/>
    <mergeCell ref="K20:K21"/>
    <mergeCell ref="M28:M29"/>
    <mergeCell ref="Q28:Q29"/>
    <mergeCell ref="A24:A25"/>
    <mergeCell ref="E24:E25"/>
    <mergeCell ref="G24:G25"/>
    <mergeCell ref="K24:K25"/>
    <mergeCell ref="M20:M21"/>
    <mergeCell ref="Q20:Q21"/>
    <mergeCell ref="M24:M25"/>
    <mergeCell ref="Q24:Q25"/>
    <mergeCell ref="M32:M33"/>
    <mergeCell ref="Q32:Q33"/>
    <mergeCell ref="A28:A29"/>
    <mergeCell ref="E28:E29"/>
    <mergeCell ref="A32:A33"/>
    <mergeCell ref="E32:E33"/>
    <mergeCell ref="G32:G33"/>
    <mergeCell ref="K32:K33"/>
    <mergeCell ref="G28:G29"/>
    <mergeCell ref="K28:K29"/>
    <mergeCell ref="A36:A37"/>
    <mergeCell ref="E36:E37"/>
    <mergeCell ref="G36:G37"/>
    <mergeCell ref="K36:K37"/>
    <mergeCell ref="A40:A41"/>
    <mergeCell ref="E40:E41"/>
    <mergeCell ref="G40:G41"/>
    <mergeCell ref="K40:K41"/>
    <mergeCell ref="M36:M37"/>
    <mergeCell ref="Q36:Q37"/>
    <mergeCell ref="M40:M41"/>
    <mergeCell ref="Q40:Q41"/>
    <mergeCell ref="M52:M53"/>
    <mergeCell ref="Q52:Q53"/>
    <mergeCell ref="M44:M45"/>
    <mergeCell ref="Q44:Q45"/>
    <mergeCell ref="M48:M49"/>
    <mergeCell ref="Q48:Q49"/>
    <mergeCell ref="A44:A45"/>
    <mergeCell ref="E44:E45"/>
    <mergeCell ref="A48:A49"/>
    <mergeCell ref="M60:M61"/>
    <mergeCell ref="E48:E49"/>
    <mergeCell ref="G44:G45"/>
    <mergeCell ref="G48:G49"/>
    <mergeCell ref="K48:K49"/>
    <mergeCell ref="K44:K45"/>
    <mergeCell ref="G52:G53"/>
    <mergeCell ref="Q60:Q61"/>
    <mergeCell ref="A60:A61"/>
    <mergeCell ref="E60:E61"/>
    <mergeCell ref="G60:G61"/>
    <mergeCell ref="K60:K61"/>
    <mergeCell ref="Q56:Q57"/>
    <mergeCell ref="M56:M57"/>
    <mergeCell ref="A52:A53"/>
    <mergeCell ref="E52:E53"/>
    <mergeCell ref="A56:A57"/>
    <mergeCell ref="E56:E57"/>
    <mergeCell ref="G56:G57"/>
    <mergeCell ref="K56:K57"/>
    <mergeCell ref="K52:K53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view="pageBreakPreview" zoomScaleNormal="80" zoomScaleSheetLayoutView="100" workbookViewId="0">
      <selection activeCell="G4" sqref="G4"/>
    </sheetView>
  </sheetViews>
  <sheetFormatPr defaultColWidth="9" defaultRowHeight="13.5"/>
  <cols>
    <col min="1" max="1" width="8.75" style="3" customWidth="1"/>
    <col min="2" max="2" width="6.875" style="3" customWidth="1"/>
    <col min="3" max="3" width="5" style="3" customWidth="1"/>
    <col min="4" max="4" width="6.875" style="3" customWidth="1"/>
    <col min="5" max="5" width="8.75" style="3" customWidth="1"/>
    <col min="6" max="6" width="5" style="3" customWidth="1"/>
    <col min="7" max="7" width="8.75" style="3" customWidth="1"/>
    <col min="8" max="8" width="6.875" style="3" customWidth="1"/>
    <col min="9" max="9" width="5" style="3" customWidth="1"/>
    <col min="10" max="10" width="6.875" style="3" customWidth="1"/>
    <col min="11" max="11" width="8.75" style="3" customWidth="1"/>
    <col min="12" max="12" width="5" style="3" customWidth="1"/>
    <col min="13" max="13" width="8.75" style="3" customWidth="1"/>
    <col min="14" max="14" width="6.875" style="3" customWidth="1"/>
    <col min="15" max="15" width="5" style="3" customWidth="1"/>
    <col min="16" max="16" width="6.875" style="3" customWidth="1"/>
    <col min="17" max="17" width="8.75" style="3" customWidth="1"/>
    <col min="18" max="16384" width="9" style="3"/>
  </cols>
  <sheetData>
    <row r="1" spans="1:17" ht="14.25" thickBot="1"/>
    <row r="2" spans="1:17" ht="21.75" thickBot="1">
      <c r="A2" s="33" t="str">
        <f>'勝敗表（星取り表）'!$A$1</f>
        <v>１部</v>
      </c>
      <c r="B2" s="231" t="str">
        <f>IF('勝敗表（星取り表）'!$C$1="","",'勝敗表（星取り表）'!$C$1)</f>
        <v/>
      </c>
      <c r="C2" s="231"/>
      <c r="D2" s="231"/>
      <c r="E2" s="73" t="s">
        <v>59</v>
      </c>
      <c r="F2" s="73"/>
      <c r="G2" s="73" t="str">
        <f>IF('勝敗表（星取り表）'!$N$1="","",'勝敗表（星取り表）'!$N$1)</f>
        <v/>
      </c>
      <c r="H2" s="3" t="s">
        <v>27</v>
      </c>
      <c r="J2" s="123">
        <v>2</v>
      </c>
      <c r="K2" s="121" t="s">
        <v>62</v>
      </c>
      <c r="L2" s="121"/>
      <c r="M2" s="232" t="s">
        <v>63</v>
      </c>
      <c r="N2" s="233"/>
      <c r="O2" s="233"/>
      <c r="P2" s="233"/>
      <c r="Q2" s="122">
        <f>説明文!$B$39</f>
        <v>2016</v>
      </c>
    </row>
    <row r="3" spans="1:17" ht="14.25" thickBot="1">
      <c r="B3" s="43"/>
      <c r="D3" s="42"/>
      <c r="E3" s="42"/>
      <c r="H3" s="43"/>
      <c r="J3" s="42"/>
      <c r="K3" s="42"/>
      <c r="N3" s="43"/>
      <c r="P3" s="42"/>
      <c r="Q3" s="42"/>
    </row>
    <row r="4" spans="1:17">
      <c r="A4" s="50" t="str">
        <f>'勝敗表（星取り表）'!$A$3</f>
        <v>F.Cuore</v>
      </c>
      <c r="B4" s="46"/>
      <c r="C4" s="4"/>
      <c r="D4" s="46"/>
      <c r="E4" s="52" t="str">
        <f>'勝敗表（星取り表）'!$A$5</f>
        <v>加治木中A</v>
      </c>
      <c r="G4" s="51" t="str">
        <f>'勝敗表（星取り表）'!$A$5</f>
        <v>加治木中A</v>
      </c>
      <c r="H4" s="46"/>
      <c r="I4" s="4"/>
      <c r="J4" s="46"/>
      <c r="K4" s="69" t="str">
        <f>'勝敗表（星取り表）'!$A$19</f>
        <v>太陽SC国分</v>
      </c>
      <c r="M4" s="60" t="str">
        <f>'勝敗表（星取り表）'!$A$11</f>
        <v>鹿児島育英館</v>
      </c>
      <c r="N4" s="46"/>
      <c r="O4" s="4"/>
      <c r="P4" s="46"/>
      <c r="Q4" s="61" t="str">
        <f>'勝敗表（星取り表）'!$A$13</f>
        <v>AFCパルティーダ</v>
      </c>
    </row>
    <row r="5" spans="1:17">
      <c r="A5" s="191" t="str">
        <f>IF(B5:B6= "","",B5+B6)</f>
        <v/>
      </c>
      <c r="B5" s="44"/>
      <c r="C5" s="71" t="s">
        <v>31</v>
      </c>
      <c r="D5" s="47"/>
      <c r="E5" s="193" t="str">
        <f>IF(D5:D6= "","",D5+D6)</f>
        <v/>
      </c>
      <c r="G5" s="191" t="str">
        <f>IF(H5:H6= "","",H5+H6)</f>
        <v/>
      </c>
      <c r="H5" s="44"/>
      <c r="I5" s="71" t="s">
        <v>31</v>
      </c>
      <c r="J5" s="44"/>
      <c r="K5" s="193" t="str">
        <f>IF(J5:J6= "","",J5+J6)</f>
        <v/>
      </c>
      <c r="M5" s="191" t="str">
        <f>IF(N5:N6= "","",N5+N6)</f>
        <v/>
      </c>
      <c r="N5" s="44"/>
      <c r="O5" s="71" t="s">
        <v>31</v>
      </c>
      <c r="P5" s="44"/>
      <c r="Q5" s="193" t="str">
        <f>IF(P5:P6= "","",P5+P6)</f>
        <v/>
      </c>
    </row>
    <row r="6" spans="1:17" ht="14.25" thickBot="1">
      <c r="A6" s="192"/>
      <c r="B6" s="45"/>
      <c r="C6" s="72" t="s">
        <v>31</v>
      </c>
      <c r="D6" s="48"/>
      <c r="E6" s="194"/>
      <c r="G6" s="192"/>
      <c r="H6" s="45"/>
      <c r="I6" s="72" t="s">
        <v>31</v>
      </c>
      <c r="J6" s="45"/>
      <c r="K6" s="194"/>
      <c r="M6" s="192"/>
      <c r="N6" s="45"/>
      <c r="O6" s="72" t="s">
        <v>31</v>
      </c>
      <c r="P6" s="45"/>
      <c r="Q6" s="194"/>
    </row>
    <row r="7" spans="1:17" ht="14.25" thickBot="1">
      <c r="B7" s="43"/>
      <c r="D7" s="42"/>
      <c r="E7" s="42"/>
      <c r="H7" s="43"/>
      <c r="J7" s="42"/>
      <c r="K7" s="42"/>
      <c r="N7" s="43"/>
      <c r="P7" s="42"/>
      <c r="Q7" s="42"/>
    </row>
    <row r="8" spans="1:17">
      <c r="A8" s="50" t="str">
        <f>'勝敗表（星取り表）'!$A$3</f>
        <v>F.Cuore</v>
      </c>
      <c r="B8" s="46"/>
      <c r="C8" s="4"/>
      <c r="D8" s="46"/>
      <c r="E8" s="53" t="str">
        <f>'勝敗表（星取り表）'!$A$7</f>
        <v>アミーゴス鹿児島</v>
      </c>
      <c r="G8" s="51" t="str">
        <f>'勝敗表（星取り表）'!$A$5</f>
        <v>加治木中A</v>
      </c>
      <c r="H8" s="46"/>
      <c r="I8" s="4"/>
      <c r="J8" s="46"/>
      <c r="K8" s="8" t="str">
        <f>'勝敗表（星取り表）'!$A$21</f>
        <v>フェリシド</v>
      </c>
      <c r="M8" s="60" t="str">
        <f>'勝敗表（星取り表）'!$A$11</f>
        <v>鹿児島育英館</v>
      </c>
      <c r="N8" s="46"/>
      <c r="O8" s="4"/>
      <c r="P8" s="46"/>
      <c r="Q8" s="64" t="str">
        <f>'勝敗表（星取り表）'!$A$15</f>
        <v>鹿児島SC</v>
      </c>
    </row>
    <row r="9" spans="1:17">
      <c r="A9" s="191" t="str">
        <f>IF(B9:B10= "","",B9+B10)</f>
        <v/>
      </c>
      <c r="B9" s="44"/>
      <c r="C9" s="71" t="s">
        <v>31</v>
      </c>
      <c r="D9" s="44"/>
      <c r="E9" s="193" t="str">
        <f>IF(D9:D10= "","",D9+D10)</f>
        <v/>
      </c>
      <c r="G9" s="191" t="str">
        <f>IF(H9:H10= "","",H9+H10)</f>
        <v/>
      </c>
      <c r="H9" s="44"/>
      <c r="I9" s="71" t="s">
        <v>31</v>
      </c>
      <c r="J9" s="44"/>
      <c r="K9" s="193" t="str">
        <f>IF(J9:J10= "","",J9+J10)</f>
        <v/>
      </c>
      <c r="M9" s="191" t="str">
        <f>IF(N9:N10= "","",N9+N10)</f>
        <v/>
      </c>
      <c r="N9" s="44"/>
      <c r="O9" s="71" t="s">
        <v>31</v>
      </c>
      <c r="P9" s="44"/>
      <c r="Q9" s="193" t="str">
        <f>IF(P9:P10= "","",P9+P10)</f>
        <v/>
      </c>
    </row>
    <row r="10" spans="1:17" ht="14.25" thickBot="1">
      <c r="A10" s="192"/>
      <c r="B10" s="45"/>
      <c r="C10" s="72" t="s">
        <v>31</v>
      </c>
      <c r="D10" s="45"/>
      <c r="E10" s="194"/>
      <c r="G10" s="192"/>
      <c r="H10" s="45"/>
      <c r="I10" s="72" t="s">
        <v>31</v>
      </c>
      <c r="J10" s="45"/>
      <c r="K10" s="194"/>
      <c r="M10" s="192"/>
      <c r="N10" s="45"/>
      <c r="O10" s="72" t="s">
        <v>31</v>
      </c>
      <c r="P10" s="45"/>
      <c r="Q10" s="194"/>
    </row>
    <row r="11" spans="1:17" ht="14.25" thickBot="1">
      <c r="B11" s="43"/>
      <c r="D11" s="42"/>
      <c r="E11" s="42"/>
      <c r="H11" s="43"/>
      <c r="J11" s="42"/>
      <c r="K11" s="42"/>
      <c r="N11" s="43"/>
      <c r="P11" s="42"/>
      <c r="Q11" s="42"/>
    </row>
    <row r="12" spans="1:17">
      <c r="A12" s="50" t="str">
        <f>'勝敗表（星取り表）'!$A$3</f>
        <v>F.Cuore</v>
      </c>
      <c r="B12" s="46"/>
      <c r="C12" s="4"/>
      <c r="D12" s="46"/>
      <c r="E12" s="56" t="str">
        <f>'勝敗表（星取り表）'!$A$9</f>
        <v>ディアマント</v>
      </c>
      <c r="G12" s="55" t="str">
        <f>'勝敗表（星取り表）'!$A$7</f>
        <v>アミーゴス鹿児島</v>
      </c>
      <c r="H12" s="46"/>
      <c r="I12" s="4"/>
      <c r="J12" s="46"/>
      <c r="K12" s="56" t="str">
        <f>'勝敗表（星取り表）'!$A$9</f>
        <v>ディアマント</v>
      </c>
      <c r="M12" s="60" t="str">
        <f>'勝敗表（星取り表）'!$A$11</f>
        <v>鹿児島育英館</v>
      </c>
      <c r="N12" s="46"/>
      <c r="O12" s="4"/>
      <c r="P12" s="46"/>
      <c r="Q12" s="66" t="str">
        <f>'勝敗表（星取り表）'!$A$17</f>
        <v>伊敷台中</v>
      </c>
    </row>
    <row r="13" spans="1:17">
      <c r="A13" s="191" t="str">
        <f>IF(B13:B14= "","",B13+B14)</f>
        <v/>
      </c>
      <c r="B13" s="44"/>
      <c r="C13" s="71" t="s">
        <v>31</v>
      </c>
      <c r="D13" s="44"/>
      <c r="E13" s="193" t="str">
        <f>IF(D13:D14= "","",D13+D14)</f>
        <v/>
      </c>
      <c r="G13" s="191" t="str">
        <f>IF(H13:H14= "","",H13+H14)</f>
        <v/>
      </c>
      <c r="H13" s="44"/>
      <c r="I13" s="71" t="s">
        <v>31</v>
      </c>
      <c r="J13" s="44"/>
      <c r="K13" s="193" t="str">
        <f>IF(J13:J14= "","",J13+J14)</f>
        <v/>
      </c>
      <c r="M13" s="191" t="str">
        <f>IF(N13:N14= "","",N13+N14)</f>
        <v/>
      </c>
      <c r="N13" s="44"/>
      <c r="O13" s="71" t="s">
        <v>31</v>
      </c>
      <c r="P13" s="44"/>
      <c r="Q13" s="193" t="str">
        <f>IF(P13:P14= "","",P13+P14)</f>
        <v/>
      </c>
    </row>
    <row r="14" spans="1:17" ht="14.25" thickBot="1">
      <c r="A14" s="192"/>
      <c r="B14" s="45"/>
      <c r="C14" s="72" t="s">
        <v>31</v>
      </c>
      <c r="D14" s="45"/>
      <c r="E14" s="194"/>
      <c r="G14" s="192"/>
      <c r="H14" s="45"/>
      <c r="I14" s="72" t="s">
        <v>31</v>
      </c>
      <c r="J14" s="45"/>
      <c r="K14" s="194"/>
      <c r="M14" s="192"/>
      <c r="N14" s="45"/>
      <c r="O14" s="72" t="s">
        <v>31</v>
      </c>
      <c r="P14" s="45"/>
      <c r="Q14" s="194"/>
    </row>
    <row r="15" spans="1:17" ht="14.25" thickBot="1">
      <c r="B15" s="43"/>
      <c r="D15" s="42"/>
      <c r="E15" s="42"/>
      <c r="H15" s="43"/>
      <c r="J15" s="42"/>
      <c r="K15" s="42"/>
      <c r="N15" s="43"/>
      <c r="P15" s="42"/>
      <c r="Q15" s="42"/>
    </row>
    <row r="16" spans="1:17">
      <c r="A16" s="50" t="str">
        <f>'勝敗表（星取り表）'!$A$3</f>
        <v>F.Cuore</v>
      </c>
      <c r="B16" s="46"/>
      <c r="C16" s="4"/>
      <c r="D16" s="46"/>
      <c r="E16" s="59" t="str">
        <f>'勝敗表（星取り表）'!$A$11</f>
        <v>鹿児島育英館</v>
      </c>
      <c r="G16" s="55" t="str">
        <f>'勝敗表（星取り表）'!$A$7</f>
        <v>アミーゴス鹿児島</v>
      </c>
      <c r="H16" s="46"/>
      <c r="I16" s="4"/>
      <c r="J16" s="46"/>
      <c r="K16" s="59" t="str">
        <f>'勝敗表（星取り表）'!$A$11</f>
        <v>鹿児島育英館</v>
      </c>
      <c r="M16" s="60" t="str">
        <f>'勝敗表（星取り表）'!$A$11</f>
        <v>鹿児島育英館</v>
      </c>
      <c r="N16" s="46"/>
      <c r="O16" s="4"/>
      <c r="P16" s="46"/>
      <c r="Q16" s="69" t="str">
        <f>'勝敗表（星取り表）'!$A$19</f>
        <v>太陽SC国分</v>
      </c>
    </row>
    <row r="17" spans="1:17">
      <c r="A17" s="191" t="str">
        <f>IF(B17:B18= "","",B17+B18)</f>
        <v/>
      </c>
      <c r="B17" s="44"/>
      <c r="C17" s="71" t="s">
        <v>31</v>
      </c>
      <c r="D17" s="44"/>
      <c r="E17" s="193" t="str">
        <f>IF(D17:D18= "","",D17+D18)</f>
        <v/>
      </c>
      <c r="G17" s="191" t="str">
        <f>IF(H17:H18= "","",H17+H18)</f>
        <v/>
      </c>
      <c r="H17" s="44"/>
      <c r="I17" s="71" t="s">
        <v>31</v>
      </c>
      <c r="J17" s="44"/>
      <c r="K17" s="193" t="str">
        <f>IF(J17:J18= "","",J17+J18)</f>
        <v/>
      </c>
      <c r="M17" s="191" t="str">
        <f>IF(N17:N18= "","",N17+N18)</f>
        <v/>
      </c>
      <c r="N17" s="44"/>
      <c r="O17" s="71" t="s">
        <v>31</v>
      </c>
      <c r="P17" s="44"/>
      <c r="Q17" s="193" t="str">
        <f>IF(P17:P18= "","",P17+P18)</f>
        <v/>
      </c>
    </row>
    <row r="18" spans="1:17" ht="14.25" thickBot="1">
      <c r="A18" s="192"/>
      <c r="B18" s="45"/>
      <c r="C18" s="72" t="s">
        <v>31</v>
      </c>
      <c r="D18" s="45"/>
      <c r="E18" s="194"/>
      <c r="G18" s="192"/>
      <c r="H18" s="45"/>
      <c r="I18" s="72" t="s">
        <v>31</v>
      </c>
      <c r="J18" s="45"/>
      <c r="K18" s="194"/>
      <c r="M18" s="192"/>
      <c r="N18" s="45"/>
      <c r="O18" s="72" t="s">
        <v>31</v>
      </c>
      <c r="P18" s="45"/>
      <c r="Q18" s="194"/>
    </row>
    <row r="19" spans="1:17" ht="14.25" thickBot="1">
      <c r="B19" s="43"/>
      <c r="D19" s="42"/>
      <c r="E19" s="42"/>
      <c r="H19" s="43"/>
      <c r="J19" s="42"/>
      <c r="K19" s="42"/>
      <c r="N19" s="43"/>
      <c r="P19" s="42"/>
      <c r="Q19" s="42"/>
    </row>
    <row r="20" spans="1:17">
      <c r="A20" s="50" t="str">
        <f>'勝敗表（星取り表）'!$A$3</f>
        <v>F.Cuore</v>
      </c>
      <c r="B20" s="46"/>
      <c r="C20" s="4"/>
      <c r="D20" s="46"/>
      <c r="E20" s="61" t="str">
        <f>'勝敗表（星取り表）'!$A$13</f>
        <v>AFCパルティーダ</v>
      </c>
      <c r="G20" s="55" t="str">
        <f>'勝敗表（星取り表）'!$A$7</f>
        <v>アミーゴス鹿児島</v>
      </c>
      <c r="H20" s="46"/>
      <c r="I20" s="4"/>
      <c r="J20" s="46"/>
      <c r="K20" s="61" t="str">
        <f>'勝敗表（星取り表）'!$A$13</f>
        <v>AFCパルティーダ</v>
      </c>
      <c r="M20" s="60" t="str">
        <f>'勝敗表（星取り表）'!$A$11</f>
        <v>鹿児島育英館</v>
      </c>
      <c r="N20" s="46"/>
      <c r="O20" s="4"/>
      <c r="P20" s="46"/>
      <c r="Q20" s="8" t="str">
        <f>'勝敗表（星取り表）'!$A$21</f>
        <v>フェリシド</v>
      </c>
    </row>
    <row r="21" spans="1:17">
      <c r="A21" s="191" t="str">
        <f>IF(B21:B22= "","",B21+B22)</f>
        <v/>
      </c>
      <c r="B21" s="44"/>
      <c r="C21" s="71" t="s">
        <v>31</v>
      </c>
      <c r="D21" s="44"/>
      <c r="E21" s="193" t="str">
        <f>IF(D21:D22= "","",D21+D22)</f>
        <v/>
      </c>
      <c r="G21" s="191" t="str">
        <f>IF(H21:H22= "","",H21+H22)</f>
        <v/>
      </c>
      <c r="H21" s="44"/>
      <c r="I21" s="71" t="s">
        <v>31</v>
      </c>
      <c r="J21" s="44"/>
      <c r="K21" s="193" t="str">
        <f>IF(J21:J22= "","",J21+J22)</f>
        <v/>
      </c>
      <c r="M21" s="191" t="str">
        <f>IF(N21:N22= "","",N21+N22)</f>
        <v/>
      </c>
      <c r="N21" s="44"/>
      <c r="O21" s="71" t="s">
        <v>31</v>
      </c>
      <c r="P21" s="44"/>
      <c r="Q21" s="193" t="str">
        <f>IF(P21:P22= "","",P21+P22)</f>
        <v/>
      </c>
    </row>
    <row r="22" spans="1:17" ht="14.25" thickBot="1">
      <c r="A22" s="192"/>
      <c r="B22" s="45"/>
      <c r="C22" s="72" t="s">
        <v>31</v>
      </c>
      <c r="D22" s="45"/>
      <c r="E22" s="194"/>
      <c r="G22" s="192"/>
      <c r="H22" s="45"/>
      <c r="I22" s="72" t="s">
        <v>31</v>
      </c>
      <c r="J22" s="45"/>
      <c r="K22" s="194"/>
      <c r="M22" s="192"/>
      <c r="N22" s="45"/>
      <c r="O22" s="72" t="s">
        <v>31</v>
      </c>
      <c r="P22" s="45"/>
      <c r="Q22" s="194"/>
    </row>
    <row r="23" spans="1:17" ht="14.25" thickBot="1">
      <c r="B23" s="43"/>
      <c r="D23" s="42"/>
      <c r="E23" s="42"/>
      <c r="H23" s="49"/>
      <c r="J23" s="42"/>
      <c r="K23" s="42"/>
      <c r="N23" s="43"/>
      <c r="P23" s="42"/>
      <c r="Q23" s="42"/>
    </row>
    <row r="24" spans="1:17">
      <c r="A24" s="50" t="str">
        <f>'勝敗表（星取り表）'!$A$3</f>
        <v>F.Cuore</v>
      </c>
      <c r="B24" s="46"/>
      <c r="C24" s="4"/>
      <c r="D24" s="46"/>
      <c r="E24" s="63" t="str">
        <f>'勝敗表（星取り表）'!$A$15</f>
        <v>鹿児島SC</v>
      </c>
      <c r="G24" s="55" t="str">
        <f>'勝敗表（星取り表）'!$A$7</f>
        <v>アミーゴス鹿児島</v>
      </c>
      <c r="H24" s="46"/>
      <c r="I24" s="4"/>
      <c r="J24" s="46"/>
      <c r="K24" s="63" t="str">
        <f>'勝敗表（星取り表）'!$A$15</f>
        <v>鹿児島SC</v>
      </c>
      <c r="M24" s="62" t="str">
        <f>'勝敗表（星取り表）'!$A$13</f>
        <v>AFCパルティーダ</v>
      </c>
      <c r="N24" s="46"/>
      <c r="O24" s="4"/>
      <c r="P24" s="46"/>
      <c r="Q24" s="64" t="str">
        <f>'勝敗表（星取り表）'!$A$15</f>
        <v>鹿児島SC</v>
      </c>
    </row>
    <row r="25" spans="1:17">
      <c r="A25" s="191" t="str">
        <f>IF(B25:B26= "","",B25+B26)</f>
        <v/>
      </c>
      <c r="B25" s="44"/>
      <c r="C25" s="71" t="s">
        <v>31</v>
      </c>
      <c r="D25" s="44"/>
      <c r="E25" s="193" t="str">
        <f>IF(D25:D26= "","",D25+D26)</f>
        <v/>
      </c>
      <c r="G25" s="191" t="str">
        <f>IF(H25:H26= "","",H25+H26)</f>
        <v/>
      </c>
      <c r="H25" s="44"/>
      <c r="I25" s="71" t="s">
        <v>31</v>
      </c>
      <c r="J25" s="44"/>
      <c r="K25" s="193" t="str">
        <f>IF(J25:J26= "","",J25+J26)</f>
        <v/>
      </c>
      <c r="M25" s="191" t="str">
        <f>IF(N25:N26= "","",N25+N26)</f>
        <v/>
      </c>
      <c r="N25" s="44"/>
      <c r="O25" s="71" t="s">
        <v>31</v>
      </c>
      <c r="P25" s="44"/>
      <c r="Q25" s="193" t="str">
        <f>IF(P25:P26= "","",P25+P26)</f>
        <v/>
      </c>
    </row>
    <row r="26" spans="1:17" ht="14.25" thickBot="1">
      <c r="A26" s="192"/>
      <c r="B26" s="45"/>
      <c r="C26" s="72" t="s">
        <v>31</v>
      </c>
      <c r="D26" s="45"/>
      <c r="E26" s="194"/>
      <c r="G26" s="192"/>
      <c r="H26" s="45"/>
      <c r="I26" s="72" t="s">
        <v>31</v>
      </c>
      <c r="J26" s="45"/>
      <c r="K26" s="194"/>
      <c r="M26" s="192"/>
      <c r="N26" s="45"/>
      <c r="O26" s="72" t="s">
        <v>31</v>
      </c>
      <c r="P26" s="45"/>
      <c r="Q26" s="194"/>
    </row>
    <row r="27" spans="1:17" ht="14.25" thickBot="1">
      <c r="B27" s="43"/>
      <c r="D27" s="42"/>
      <c r="E27" s="42"/>
      <c r="H27" s="43"/>
      <c r="J27" s="42"/>
      <c r="K27" s="42"/>
      <c r="N27" s="43"/>
      <c r="P27" s="42"/>
      <c r="Q27" s="42"/>
    </row>
    <row r="28" spans="1:17">
      <c r="A28" s="50" t="str">
        <f>'勝敗表（星取り表）'!$A$3</f>
        <v>F.Cuore</v>
      </c>
      <c r="B28" s="46"/>
      <c r="C28" s="4"/>
      <c r="D28" s="46"/>
      <c r="E28" s="66" t="str">
        <f>'勝敗表（星取り表）'!$A$17</f>
        <v>伊敷台中</v>
      </c>
      <c r="G28" s="55" t="str">
        <f>'勝敗表（星取り表）'!$A$7</f>
        <v>アミーゴス鹿児島</v>
      </c>
      <c r="H28" s="46"/>
      <c r="I28" s="4"/>
      <c r="J28" s="46"/>
      <c r="K28" s="66" t="str">
        <f>'勝敗表（星取り表）'!$A$17</f>
        <v>伊敷台中</v>
      </c>
      <c r="M28" s="62" t="str">
        <f>'勝敗表（星取り表）'!$A$13</f>
        <v>AFCパルティーダ</v>
      </c>
      <c r="N28" s="46"/>
      <c r="O28" s="4"/>
      <c r="P28" s="46"/>
      <c r="Q28" s="66" t="str">
        <f>'勝敗表（星取り表）'!$A$17</f>
        <v>伊敷台中</v>
      </c>
    </row>
    <row r="29" spans="1:17">
      <c r="A29" s="191" t="str">
        <f>IF(B29:B30= "","",B29+B30)</f>
        <v/>
      </c>
      <c r="B29" s="44"/>
      <c r="C29" s="71" t="s">
        <v>31</v>
      </c>
      <c r="D29" s="44"/>
      <c r="E29" s="193" t="str">
        <f>IF(D29:D30= "","",D29+D30)</f>
        <v/>
      </c>
      <c r="G29" s="191" t="str">
        <f>IF(H29:H30= "","",H29+H30)</f>
        <v/>
      </c>
      <c r="H29" s="44"/>
      <c r="I29" s="71" t="s">
        <v>31</v>
      </c>
      <c r="J29" s="44"/>
      <c r="K29" s="193" t="str">
        <f>IF(J29:J30= "","",J29+J30)</f>
        <v/>
      </c>
      <c r="M29" s="191" t="str">
        <f>IF(N29:N30= "","",N29+N30)</f>
        <v/>
      </c>
      <c r="N29" s="44"/>
      <c r="O29" s="71" t="s">
        <v>31</v>
      </c>
      <c r="P29" s="44"/>
      <c r="Q29" s="193" t="str">
        <f>IF(P29:P30= "","",P29+P30)</f>
        <v/>
      </c>
    </row>
    <row r="30" spans="1:17" ht="14.25" thickBot="1">
      <c r="A30" s="192"/>
      <c r="B30" s="45"/>
      <c r="C30" s="72" t="s">
        <v>31</v>
      </c>
      <c r="D30" s="45"/>
      <c r="E30" s="194"/>
      <c r="G30" s="192"/>
      <c r="H30" s="45"/>
      <c r="I30" s="72" t="s">
        <v>31</v>
      </c>
      <c r="J30" s="45"/>
      <c r="K30" s="194"/>
      <c r="M30" s="192"/>
      <c r="N30" s="45"/>
      <c r="O30" s="72" t="s">
        <v>31</v>
      </c>
      <c r="P30" s="45"/>
      <c r="Q30" s="194"/>
    </row>
    <row r="31" spans="1:17" ht="14.25" thickBot="1">
      <c r="B31" s="43"/>
      <c r="D31" s="42"/>
      <c r="E31" s="42"/>
      <c r="H31" s="43"/>
      <c r="J31" s="42"/>
      <c r="K31" s="42"/>
      <c r="N31" s="43"/>
      <c r="P31" s="42"/>
      <c r="Q31" s="42"/>
    </row>
    <row r="32" spans="1:17">
      <c r="A32" s="50" t="str">
        <f>'勝敗表（星取り表）'!$A$3</f>
        <v>F.Cuore</v>
      </c>
      <c r="B32" s="46"/>
      <c r="C32" s="4"/>
      <c r="D32" s="46"/>
      <c r="E32" s="68" t="str">
        <f>'勝敗表（星取り表）'!$A$19</f>
        <v>太陽SC国分</v>
      </c>
      <c r="G32" s="55" t="str">
        <f>'勝敗表（星取り表）'!$A$7</f>
        <v>アミーゴス鹿児島</v>
      </c>
      <c r="H32" s="46"/>
      <c r="I32" s="4"/>
      <c r="J32" s="46"/>
      <c r="K32" s="69" t="str">
        <f>'勝敗表（星取り表）'!$A$19</f>
        <v>太陽SC国分</v>
      </c>
      <c r="M32" s="62" t="str">
        <f>'勝敗表（星取り表）'!$A$13</f>
        <v>AFCパルティーダ</v>
      </c>
      <c r="N32" s="46"/>
      <c r="O32" s="4"/>
      <c r="P32" s="46"/>
      <c r="Q32" s="69" t="str">
        <f>'勝敗表（星取り表）'!$A$19</f>
        <v>太陽SC国分</v>
      </c>
    </row>
    <row r="33" spans="1:17">
      <c r="A33" s="191" t="str">
        <f>IF(B33:B34= "","",B33+B34)</f>
        <v/>
      </c>
      <c r="B33" s="44"/>
      <c r="C33" s="71" t="s">
        <v>31</v>
      </c>
      <c r="D33" s="44"/>
      <c r="E33" s="193" t="str">
        <f>IF(D33:D34= "","",D33+D34)</f>
        <v/>
      </c>
      <c r="G33" s="191" t="str">
        <f>IF(H33:H34= "","",H33+H34)</f>
        <v/>
      </c>
      <c r="H33" s="44"/>
      <c r="I33" s="71" t="s">
        <v>31</v>
      </c>
      <c r="J33" s="44"/>
      <c r="K33" s="193" t="str">
        <f>IF(J33:J34= "","",J33+J34)</f>
        <v/>
      </c>
      <c r="M33" s="191" t="str">
        <f>IF(N33:N34= "","",N33+N34)</f>
        <v/>
      </c>
      <c r="N33" s="44"/>
      <c r="O33" s="71" t="s">
        <v>31</v>
      </c>
      <c r="P33" s="44"/>
      <c r="Q33" s="193" t="str">
        <f>IF(P33:P34= "","",P33+P34)</f>
        <v/>
      </c>
    </row>
    <row r="34" spans="1:17" ht="14.25" thickBot="1">
      <c r="A34" s="192"/>
      <c r="B34" s="45"/>
      <c r="C34" s="72" t="s">
        <v>31</v>
      </c>
      <c r="D34" s="45"/>
      <c r="E34" s="194"/>
      <c r="G34" s="192"/>
      <c r="H34" s="45"/>
      <c r="I34" s="72" t="s">
        <v>31</v>
      </c>
      <c r="J34" s="45"/>
      <c r="K34" s="194"/>
      <c r="M34" s="192"/>
      <c r="N34" s="45"/>
      <c r="O34" s="72" t="s">
        <v>31</v>
      </c>
      <c r="P34" s="45"/>
      <c r="Q34" s="194"/>
    </row>
    <row r="35" spans="1:17" ht="14.25" thickBot="1">
      <c r="B35" s="43"/>
      <c r="D35" s="42"/>
      <c r="E35" s="42"/>
      <c r="H35" s="43"/>
      <c r="J35" s="42"/>
      <c r="K35" s="42"/>
      <c r="N35" s="43"/>
      <c r="P35" s="42"/>
      <c r="Q35" s="42"/>
    </row>
    <row r="36" spans="1:17">
      <c r="A36" s="50" t="str">
        <f>'勝敗表（星取り表）'!$A$3</f>
        <v>F.Cuore</v>
      </c>
      <c r="B36" s="46"/>
      <c r="C36" s="4"/>
      <c r="D36" s="46"/>
      <c r="E36" s="8" t="str">
        <f>'勝敗表（星取り表）'!$A$21</f>
        <v>フェリシド</v>
      </c>
      <c r="G36" s="55" t="str">
        <f>'勝敗表（星取り表）'!$A$7</f>
        <v>アミーゴス鹿児島</v>
      </c>
      <c r="H36" s="46"/>
      <c r="I36" s="4"/>
      <c r="J36" s="46"/>
      <c r="K36" s="5" t="str">
        <f>'勝敗表（星取り表）'!$A$21</f>
        <v>フェリシド</v>
      </c>
      <c r="M36" s="62" t="str">
        <f>'勝敗表（星取り表）'!$A$13</f>
        <v>AFCパルティーダ</v>
      </c>
      <c r="N36" s="46"/>
      <c r="O36" s="4"/>
      <c r="P36" s="46"/>
      <c r="Q36" s="5" t="str">
        <f>'勝敗表（星取り表）'!$A$21</f>
        <v>フェリシド</v>
      </c>
    </row>
    <row r="37" spans="1:17">
      <c r="A37" s="191" t="str">
        <f>IF(B37:B38= "","",B37+B38)</f>
        <v/>
      </c>
      <c r="B37" s="44"/>
      <c r="C37" s="71" t="s">
        <v>31</v>
      </c>
      <c r="D37" s="44"/>
      <c r="E37" s="193" t="str">
        <f>IF(D37:D38= "","",D37+D38)</f>
        <v/>
      </c>
      <c r="G37" s="191" t="str">
        <f>IF(H37:H38= "","",H37+H38)</f>
        <v/>
      </c>
      <c r="H37" s="44"/>
      <c r="I37" s="71" t="s">
        <v>31</v>
      </c>
      <c r="J37" s="44"/>
      <c r="K37" s="193" t="str">
        <f>IF(J37:J38= "","",J37+J38)</f>
        <v/>
      </c>
      <c r="M37" s="191" t="str">
        <f>IF(N37:N38= "","",N37+N38)</f>
        <v/>
      </c>
      <c r="N37" s="44"/>
      <c r="O37" s="71" t="s">
        <v>31</v>
      </c>
      <c r="P37" s="44"/>
      <c r="Q37" s="193" t="str">
        <f>IF(P37:P38= "","",P37+P38)</f>
        <v/>
      </c>
    </row>
    <row r="38" spans="1:17" ht="14.25" thickBot="1">
      <c r="A38" s="192"/>
      <c r="B38" s="45"/>
      <c r="C38" s="72" t="s">
        <v>31</v>
      </c>
      <c r="D38" s="45"/>
      <c r="E38" s="194"/>
      <c r="G38" s="192"/>
      <c r="H38" s="45"/>
      <c r="I38" s="72" t="s">
        <v>31</v>
      </c>
      <c r="J38" s="45"/>
      <c r="K38" s="194"/>
      <c r="M38" s="192"/>
      <c r="N38" s="45"/>
      <c r="O38" s="72" t="s">
        <v>31</v>
      </c>
      <c r="P38" s="45"/>
      <c r="Q38" s="194"/>
    </row>
    <row r="39" spans="1:17" ht="14.25" thickBot="1">
      <c r="B39" s="43"/>
      <c r="D39" s="42"/>
      <c r="E39" s="42"/>
      <c r="H39" s="43"/>
      <c r="J39" s="42"/>
      <c r="K39" s="42"/>
      <c r="N39" s="43"/>
      <c r="P39" s="42"/>
      <c r="Q39" s="42"/>
    </row>
    <row r="40" spans="1:17">
      <c r="A40" s="51" t="str">
        <f>'勝敗表（星取り表）'!$A$5</f>
        <v>加治木中A</v>
      </c>
      <c r="B40" s="46"/>
      <c r="C40" s="4"/>
      <c r="D40" s="46"/>
      <c r="E40" s="54" t="str">
        <f>'勝敗表（星取り表）'!$A$7</f>
        <v>アミーゴス鹿児島</v>
      </c>
      <c r="G40" s="58" t="str">
        <f>'勝敗表（星取り表）'!$A$9</f>
        <v>ディアマント</v>
      </c>
      <c r="H40" s="46"/>
      <c r="I40" s="4"/>
      <c r="J40" s="46"/>
      <c r="K40" s="59" t="str">
        <f>'勝敗表（星取り表）'!$A$11</f>
        <v>鹿児島育英館</v>
      </c>
      <c r="M40" s="65" t="str">
        <f>'勝敗表（星取り表）'!$A$15</f>
        <v>鹿児島SC</v>
      </c>
      <c r="N40" s="46"/>
      <c r="O40" s="4"/>
      <c r="P40" s="46"/>
      <c r="Q40" s="66" t="str">
        <f>'勝敗表（星取り表）'!$A$17</f>
        <v>伊敷台中</v>
      </c>
    </row>
    <row r="41" spans="1:17">
      <c r="A41" s="191" t="str">
        <f>IF(B41:B42= "","",B41+B42)</f>
        <v/>
      </c>
      <c r="B41" s="44"/>
      <c r="C41" s="71" t="s">
        <v>31</v>
      </c>
      <c r="D41" s="44"/>
      <c r="E41" s="193" t="str">
        <f>IF(D41:D42= "","",D41+D42)</f>
        <v/>
      </c>
      <c r="G41" s="191" t="str">
        <f>IF(H41:H42= "","",H41+H42)</f>
        <v/>
      </c>
      <c r="H41" s="44"/>
      <c r="I41" s="71" t="s">
        <v>31</v>
      </c>
      <c r="J41" s="44"/>
      <c r="K41" s="193" t="str">
        <f>IF(J41:J42= "","",J41+J42)</f>
        <v/>
      </c>
      <c r="M41" s="191" t="str">
        <f>IF(N41:N42= "","",N41+N42)</f>
        <v/>
      </c>
      <c r="N41" s="44"/>
      <c r="O41" s="71" t="s">
        <v>31</v>
      </c>
      <c r="P41" s="44"/>
      <c r="Q41" s="193" t="str">
        <f>IF(P41:P42= "","",P41+P42)</f>
        <v/>
      </c>
    </row>
    <row r="42" spans="1:17" ht="14.25" thickBot="1">
      <c r="A42" s="192"/>
      <c r="B42" s="45"/>
      <c r="C42" s="72" t="s">
        <v>31</v>
      </c>
      <c r="D42" s="45"/>
      <c r="E42" s="194"/>
      <c r="G42" s="192"/>
      <c r="H42" s="45"/>
      <c r="I42" s="72" t="s">
        <v>31</v>
      </c>
      <c r="J42" s="45"/>
      <c r="K42" s="194"/>
      <c r="M42" s="192"/>
      <c r="N42" s="45"/>
      <c r="O42" s="72" t="s">
        <v>31</v>
      </c>
      <c r="P42" s="45"/>
      <c r="Q42" s="194"/>
    </row>
    <row r="43" spans="1:17" ht="14.25" thickBot="1">
      <c r="B43" s="43"/>
      <c r="D43" s="42"/>
      <c r="E43" s="42"/>
      <c r="H43" s="43"/>
      <c r="J43" s="42"/>
      <c r="K43" s="42"/>
      <c r="N43" s="43"/>
      <c r="P43" s="42"/>
      <c r="Q43" s="42"/>
    </row>
    <row r="44" spans="1:17">
      <c r="A44" s="51" t="str">
        <f>'勝敗表（星取り表）'!$A$5</f>
        <v>加治木中A</v>
      </c>
      <c r="B44" s="46"/>
      <c r="C44" s="4"/>
      <c r="D44" s="46"/>
      <c r="E44" s="57" t="str">
        <f>'勝敗表（星取り表）'!$A$9</f>
        <v>ディアマント</v>
      </c>
      <c r="G44" s="58" t="str">
        <f>'勝敗表（星取り表）'!$A$9</f>
        <v>ディアマント</v>
      </c>
      <c r="H44" s="46"/>
      <c r="I44" s="4"/>
      <c r="J44" s="46"/>
      <c r="K44" s="61" t="str">
        <f>'勝敗表（星取り表）'!$A$13</f>
        <v>AFCパルティーダ</v>
      </c>
      <c r="M44" s="65" t="str">
        <f>'勝敗表（星取り表）'!$A$15</f>
        <v>鹿児島SC</v>
      </c>
      <c r="N44" s="46"/>
      <c r="O44" s="4"/>
      <c r="P44" s="46"/>
      <c r="Q44" s="68" t="str">
        <f>'勝敗表（星取り表）'!$A$19</f>
        <v>太陽SC国分</v>
      </c>
    </row>
    <row r="45" spans="1:17">
      <c r="A45" s="191" t="str">
        <f>IF(B45:B46= "","",B45+B46)</f>
        <v/>
      </c>
      <c r="B45" s="44"/>
      <c r="C45" s="71" t="s">
        <v>31</v>
      </c>
      <c r="D45" s="44"/>
      <c r="E45" s="193" t="str">
        <f>IF(D45:D46= "","",D45+D46)</f>
        <v/>
      </c>
      <c r="G45" s="191" t="str">
        <f>IF(H45:H46= "","",H45+H46)</f>
        <v/>
      </c>
      <c r="H45" s="44"/>
      <c r="I45" s="71" t="s">
        <v>31</v>
      </c>
      <c r="J45" s="44"/>
      <c r="K45" s="193" t="str">
        <f>IF(J45:J46= "","",J45+J46)</f>
        <v/>
      </c>
      <c r="M45" s="191" t="str">
        <f>IF(N45:N46= "","",N45+N46)</f>
        <v/>
      </c>
      <c r="N45" s="44"/>
      <c r="O45" s="71" t="s">
        <v>31</v>
      </c>
      <c r="P45" s="44"/>
      <c r="Q45" s="193" t="str">
        <f>IF(P45:P46= "","",P45+P46)</f>
        <v/>
      </c>
    </row>
    <row r="46" spans="1:17" ht="14.25" thickBot="1">
      <c r="A46" s="192"/>
      <c r="B46" s="45"/>
      <c r="C46" s="72" t="s">
        <v>31</v>
      </c>
      <c r="D46" s="45"/>
      <c r="E46" s="194"/>
      <c r="G46" s="192"/>
      <c r="H46" s="45"/>
      <c r="I46" s="72" t="s">
        <v>31</v>
      </c>
      <c r="J46" s="45"/>
      <c r="K46" s="194"/>
      <c r="M46" s="192"/>
      <c r="N46" s="45"/>
      <c r="O46" s="72" t="s">
        <v>31</v>
      </c>
      <c r="P46" s="45"/>
      <c r="Q46" s="194"/>
    </row>
    <row r="47" spans="1:17" ht="14.25" thickBot="1">
      <c r="B47" s="43"/>
      <c r="D47" s="42"/>
      <c r="E47" s="42"/>
      <c r="H47" s="43"/>
      <c r="J47" s="42"/>
      <c r="K47" s="42"/>
      <c r="N47" s="43"/>
      <c r="P47" s="42"/>
      <c r="Q47" s="42"/>
    </row>
    <row r="48" spans="1:17">
      <c r="A48" s="51" t="str">
        <f>'勝敗表（星取り表）'!$A$5</f>
        <v>加治木中A</v>
      </c>
      <c r="B48" s="46"/>
      <c r="C48" s="4"/>
      <c r="D48" s="46"/>
      <c r="E48" s="59" t="str">
        <f>'勝敗表（星取り表）'!$A$11</f>
        <v>鹿児島育英館</v>
      </c>
      <c r="G48" s="58" t="str">
        <f>'勝敗表（星取り表）'!$A$9</f>
        <v>ディアマント</v>
      </c>
      <c r="H48" s="46"/>
      <c r="I48" s="4"/>
      <c r="J48" s="46"/>
      <c r="K48" s="63" t="str">
        <f>'勝敗表（星取り表）'!$A$15</f>
        <v>鹿児島SC</v>
      </c>
      <c r="M48" s="65" t="str">
        <f>'勝敗表（星取り表）'!$A$15</f>
        <v>鹿児島SC</v>
      </c>
      <c r="N48" s="46"/>
      <c r="O48" s="4"/>
      <c r="P48" s="46"/>
      <c r="Q48" s="5" t="str">
        <f>'勝敗表（星取り表）'!$A$21</f>
        <v>フェリシド</v>
      </c>
    </row>
    <row r="49" spans="1:17">
      <c r="A49" s="191" t="str">
        <f>IF(B49:B50= "","",B49+B50)</f>
        <v/>
      </c>
      <c r="B49" s="44"/>
      <c r="C49" s="71" t="s">
        <v>31</v>
      </c>
      <c r="D49" s="44"/>
      <c r="E49" s="193" t="str">
        <f>IF(D49:D50= "","",D49+D50)</f>
        <v/>
      </c>
      <c r="G49" s="191" t="str">
        <f>IF(H49:H50= "","",H49+H50)</f>
        <v/>
      </c>
      <c r="H49" s="44"/>
      <c r="I49" s="71" t="s">
        <v>31</v>
      </c>
      <c r="J49" s="44"/>
      <c r="K49" s="193" t="str">
        <f>IF(J49:J50= "","",J49+J50)</f>
        <v/>
      </c>
      <c r="M49" s="191" t="str">
        <f>IF(N49:N50= "","",N49+N50)</f>
        <v/>
      </c>
      <c r="N49" s="44"/>
      <c r="O49" s="71" t="s">
        <v>31</v>
      </c>
      <c r="P49" s="44"/>
      <c r="Q49" s="193" t="str">
        <f>IF(P49:P50= "","",P49+P50)</f>
        <v/>
      </c>
    </row>
    <row r="50" spans="1:17" ht="14.25" thickBot="1">
      <c r="A50" s="192"/>
      <c r="B50" s="45"/>
      <c r="C50" s="72" t="s">
        <v>31</v>
      </c>
      <c r="D50" s="45"/>
      <c r="E50" s="194"/>
      <c r="G50" s="192"/>
      <c r="H50" s="45"/>
      <c r="I50" s="72" t="s">
        <v>31</v>
      </c>
      <c r="J50" s="45"/>
      <c r="K50" s="194"/>
      <c r="M50" s="192"/>
      <c r="N50" s="45"/>
      <c r="O50" s="72" t="s">
        <v>31</v>
      </c>
      <c r="P50" s="45"/>
      <c r="Q50" s="194"/>
    </row>
    <row r="51" spans="1:17" ht="14.25" thickBot="1">
      <c r="B51" s="43"/>
      <c r="D51" s="42"/>
      <c r="E51" s="42"/>
      <c r="H51" s="43"/>
      <c r="J51" s="42"/>
      <c r="K51" s="42"/>
      <c r="N51" s="43"/>
      <c r="P51" s="42"/>
      <c r="Q51" s="42"/>
    </row>
    <row r="52" spans="1:17">
      <c r="A52" s="51" t="str">
        <f>'勝敗表（星取り表）'!$A$5</f>
        <v>加治木中A</v>
      </c>
      <c r="B52" s="46"/>
      <c r="C52" s="4"/>
      <c r="D52" s="46"/>
      <c r="E52" s="61" t="str">
        <f>'勝敗表（星取り表）'!$A$13</f>
        <v>AFCパルティーダ</v>
      </c>
      <c r="G52" s="58" t="str">
        <f>'勝敗表（星取り表）'!$A$9</f>
        <v>ディアマント</v>
      </c>
      <c r="H52" s="46"/>
      <c r="I52" s="4"/>
      <c r="J52" s="46"/>
      <c r="K52" s="66" t="str">
        <f>'勝敗表（星取り表）'!$A$17</f>
        <v>伊敷台中</v>
      </c>
      <c r="M52" s="67" t="str">
        <f>'勝敗表（星取り表）'!$A$17</f>
        <v>伊敷台中</v>
      </c>
      <c r="N52" s="46"/>
      <c r="O52" s="4"/>
      <c r="P52" s="46"/>
      <c r="Q52" s="69" t="str">
        <f>'勝敗表（星取り表）'!$A$19</f>
        <v>太陽SC国分</v>
      </c>
    </row>
    <row r="53" spans="1:17">
      <c r="A53" s="191" t="str">
        <f>IF(B53:B54= "","",B53+B54)</f>
        <v/>
      </c>
      <c r="B53" s="44"/>
      <c r="C53" s="71" t="s">
        <v>31</v>
      </c>
      <c r="D53" s="44"/>
      <c r="E53" s="193" t="str">
        <f>IF(D53:D54= "","",D53+D54)</f>
        <v/>
      </c>
      <c r="G53" s="191" t="str">
        <f>IF(H53:H54= "","",H53+H54)</f>
        <v/>
      </c>
      <c r="H53" s="44"/>
      <c r="I53" s="71" t="s">
        <v>31</v>
      </c>
      <c r="J53" s="44"/>
      <c r="K53" s="193" t="str">
        <f>IF(J53:J54= "","",J53+J54)</f>
        <v/>
      </c>
      <c r="M53" s="191" t="str">
        <f>IF(N53:N54= "","",N53+N54)</f>
        <v/>
      </c>
      <c r="N53" s="44"/>
      <c r="O53" s="71" t="s">
        <v>31</v>
      </c>
      <c r="P53" s="44"/>
      <c r="Q53" s="193" t="str">
        <f>IF(P53:P54= "","",P53+P54)</f>
        <v/>
      </c>
    </row>
    <row r="54" spans="1:17" ht="14.25" thickBot="1">
      <c r="A54" s="192"/>
      <c r="B54" s="45"/>
      <c r="C54" s="72" t="s">
        <v>31</v>
      </c>
      <c r="D54" s="45"/>
      <c r="E54" s="194"/>
      <c r="G54" s="192"/>
      <c r="H54" s="45"/>
      <c r="I54" s="72" t="s">
        <v>31</v>
      </c>
      <c r="J54" s="45"/>
      <c r="K54" s="194"/>
      <c r="M54" s="192"/>
      <c r="N54" s="45"/>
      <c r="O54" s="72" t="s">
        <v>31</v>
      </c>
      <c r="P54" s="45"/>
      <c r="Q54" s="194"/>
    </row>
    <row r="55" spans="1:17" ht="14.25" thickBot="1">
      <c r="B55" s="43"/>
      <c r="D55" s="42"/>
      <c r="E55" s="42"/>
      <c r="H55" s="43"/>
      <c r="J55" s="42"/>
      <c r="K55" s="42"/>
      <c r="N55" s="43"/>
      <c r="P55" s="42"/>
      <c r="Q55" s="42"/>
    </row>
    <row r="56" spans="1:17">
      <c r="A56" s="51" t="str">
        <f>'勝敗表（星取り表）'!$A$5</f>
        <v>加治木中A</v>
      </c>
      <c r="B56" s="46"/>
      <c r="C56" s="4"/>
      <c r="D56" s="46"/>
      <c r="E56" s="63" t="str">
        <f>'勝敗表（星取り表）'!$A$15</f>
        <v>鹿児島SC</v>
      </c>
      <c r="G56" s="58" t="str">
        <f>'勝敗表（星取り表）'!$A$9</f>
        <v>ディアマント</v>
      </c>
      <c r="H56" s="46"/>
      <c r="I56" s="4"/>
      <c r="J56" s="46"/>
      <c r="K56" s="69" t="str">
        <f>'勝敗表（星取り表）'!$A$19</f>
        <v>太陽SC国分</v>
      </c>
      <c r="M56" s="67" t="str">
        <f>'勝敗表（星取り表）'!$A$17</f>
        <v>伊敷台中</v>
      </c>
      <c r="N56" s="46"/>
      <c r="O56" s="4"/>
      <c r="P56" s="46"/>
      <c r="Q56" s="5" t="str">
        <f>'勝敗表（星取り表）'!$A$21</f>
        <v>フェリシド</v>
      </c>
    </row>
    <row r="57" spans="1:17">
      <c r="A57" s="191" t="str">
        <f>IF(B57:B58= "","",B57+B58)</f>
        <v/>
      </c>
      <c r="B57" s="44"/>
      <c r="C57" s="71" t="s">
        <v>31</v>
      </c>
      <c r="D57" s="44"/>
      <c r="E57" s="193" t="str">
        <f>IF(D57:D58= "","",D57+D58)</f>
        <v/>
      </c>
      <c r="G57" s="191" t="str">
        <f>IF(H57:H58= "","",H57+H58)</f>
        <v/>
      </c>
      <c r="H57" s="44"/>
      <c r="I57" s="71" t="s">
        <v>31</v>
      </c>
      <c r="J57" s="44"/>
      <c r="K57" s="193" t="str">
        <f>IF(J57:J58= "","",J57+J58)</f>
        <v/>
      </c>
      <c r="M57" s="191" t="str">
        <f>IF(N57:N58= "","",N57+N58)</f>
        <v/>
      </c>
      <c r="N57" s="44"/>
      <c r="O57" s="71" t="s">
        <v>31</v>
      </c>
      <c r="P57" s="44"/>
      <c r="Q57" s="193" t="str">
        <f>IF(P57:P58= "","",P57+P58)</f>
        <v/>
      </c>
    </row>
    <row r="58" spans="1:17" ht="14.25" thickBot="1">
      <c r="A58" s="192"/>
      <c r="B58" s="45"/>
      <c r="C58" s="72" t="s">
        <v>31</v>
      </c>
      <c r="D58" s="45"/>
      <c r="E58" s="194"/>
      <c r="G58" s="192"/>
      <c r="H58" s="45"/>
      <c r="I58" s="72" t="s">
        <v>31</v>
      </c>
      <c r="J58" s="45"/>
      <c r="K58" s="194"/>
      <c r="M58" s="192"/>
      <c r="N58" s="45"/>
      <c r="O58" s="72" t="s">
        <v>31</v>
      </c>
      <c r="P58" s="45"/>
      <c r="Q58" s="194"/>
    </row>
    <row r="59" spans="1:17" ht="14.25" thickBot="1">
      <c r="B59" s="43"/>
      <c r="D59" s="42"/>
      <c r="E59" s="42"/>
      <c r="H59" s="43"/>
      <c r="J59" s="42"/>
      <c r="K59" s="42"/>
      <c r="N59" s="43"/>
      <c r="P59" s="42"/>
      <c r="Q59" s="42"/>
    </row>
    <row r="60" spans="1:17">
      <c r="A60" s="51" t="str">
        <f>'勝敗表（星取り表）'!$A$5</f>
        <v>加治木中A</v>
      </c>
      <c r="B60" s="46"/>
      <c r="C60" s="4"/>
      <c r="D60" s="46"/>
      <c r="E60" s="66" t="str">
        <f>'勝敗表（星取り表）'!$A$17</f>
        <v>伊敷台中</v>
      </c>
      <c r="G60" s="58" t="str">
        <f>'勝敗表（星取り表）'!$A$9</f>
        <v>ディアマント</v>
      </c>
      <c r="H60" s="46"/>
      <c r="I60" s="4"/>
      <c r="J60" s="46"/>
      <c r="K60" s="8" t="str">
        <f>'勝敗表（星取り表）'!$A$21</f>
        <v>フェリシド</v>
      </c>
      <c r="M60" s="70" t="str">
        <f>'勝敗表（星取り表）'!$A$19</f>
        <v>太陽SC国分</v>
      </c>
      <c r="N60" s="46"/>
      <c r="O60" s="4"/>
      <c r="P60" s="46"/>
      <c r="Q60" s="5" t="str">
        <f>'勝敗表（星取り表）'!$A$21</f>
        <v>フェリシド</v>
      </c>
    </row>
    <row r="61" spans="1:17">
      <c r="A61" s="191" t="str">
        <f>IF(B61:B62= "","",B61+B62)</f>
        <v/>
      </c>
      <c r="B61" s="44"/>
      <c r="C61" s="71" t="s">
        <v>31</v>
      </c>
      <c r="D61" s="44"/>
      <c r="E61" s="193" t="str">
        <f>IF(D61:D62= "","",D61+D62)</f>
        <v/>
      </c>
      <c r="G61" s="191" t="str">
        <f>IF(H61:H62= "","",H61+H62)</f>
        <v/>
      </c>
      <c r="H61" s="44"/>
      <c r="I61" s="71" t="s">
        <v>31</v>
      </c>
      <c r="J61" s="44"/>
      <c r="K61" s="193" t="str">
        <f>IF(J61:J62= "","",J61+J62)</f>
        <v/>
      </c>
      <c r="M61" s="191" t="str">
        <f>IF(N61:N62= "","",N61+N62)</f>
        <v/>
      </c>
      <c r="N61" s="44"/>
      <c r="O61" s="71" t="s">
        <v>31</v>
      </c>
      <c r="P61" s="44"/>
      <c r="Q61" s="193" t="str">
        <f>IF(P61:P62= "","",P61+P62)</f>
        <v/>
      </c>
    </row>
    <row r="62" spans="1:17" ht="14.25" thickBot="1">
      <c r="A62" s="192"/>
      <c r="B62" s="45"/>
      <c r="C62" s="72" t="s">
        <v>31</v>
      </c>
      <c r="D62" s="45"/>
      <c r="E62" s="194"/>
      <c r="G62" s="192"/>
      <c r="H62" s="45"/>
      <c r="I62" s="72" t="s">
        <v>31</v>
      </c>
      <c r="J62" s="45"/>
      <c r="K62" s="194"/>
      <c r="M62" s="192"/>
      <c r="N62" s="45"/>
      <c r="O62" s="72" t="s">
        <v>31</v>
      </c>
      <c r="P62" s="45"/>
      <c r="Q62" s="194"/>
    </row>
  </sheetData>
  <sheetProtection password="DD87" sheet="1" objects="1" scenarios="1"/>
  <mergeCells count="92">
    <mergeCell ref="Q5:Q6"/>
    <mergeCell ref="B2:D2"/>
    <mergeCell ref="A9:A10"/>
    <mergeCell ref="E9:E10"/>
    <mergeCell ref="G9:G10"/>
    <mergeCell ref="K9:K10"/>
    <mergeCell ref="M9:M10"/>
    <mergeCell ref="Q9:Q10"/>
    <mergeCell ref="M2:P2"/>
    <mergeCell ref="A5:A6"/>
    <mergeCell ref="E5:E6"/>
    <mergeCell ref="G5:G6"/>
    <mergeCell ref="K5:K6"/>
    <mergeCell ref="M5:M6"/>
    <mergeCell ref="Q13:Q14"/>
    <mergeCell ref="A17:A18"/>
    <mergeCell ref="E17:E18"/>
    <mergeCell ref="G17:G18"/>
    <mergeCell ref="K17:K18"/>
    <mergeCell ref="M17:M18"/>
    <mergeCell ref="Q17:Q18"/>
    <mergeCell ref="A13:A14"/>
    <mergeCell ref="E13:E14"/>
    <mergeCell ref="G13:G14"/>
    <mergeCell ref="K13:K14"/>
    <mergeCell ref="M13:M14"/>
    <mergeCell ref="Q21:Q22"/>
    <mergeCell ref="A25:A26"/>
    <mergeCell ref="E25:E26"/>
    <mergeCell ref="G25:G26"/>
    <mergeCell ref="K25:K26"/>
    <mergeCell ref="M25:M26"/>
    <mergeCell ref="Q25:Q26"/>
    <mergeCell ref="A21:A22"/>
    <mergeCell ref="E21:E22"/>
    <mergeCell ref="G21:G22"/>
    <mergeCell ref="K21:K22"/>
    <mergeCell ref="M21:M22"/>
    <mergeCell ref="Q29:Q30"/>
    <mergeCell ref="A33:A34"/>
    <mergeCell ref="E33:E34"/>
    <mergeCell ref="G33:G34"/>
    <mergeCell ref="K33:K34"/>
    <mergeCell ref="M33:M34"/>
    <mergeCell ref="Q33:Q34"/>
    <mergeCell ref="A29:A30"/>
    <mergeCell ref="E29:E30"/>
    <mergeCell ref="G29:G30"/>
    <mergeCell ref="K29:K30"/>
    <mergeCell ref="M29:M30"/>
    <mergeCell ref="Q37:Q38"/>
    <mergeCell ref="A41:A42"/>
    <mergeCell ref="E41:E42"/>
    <mergeCell ref="G41:G42"/>
    <mergeCell ref="K41:K42"/>
    <mergeCell ref="M41:M42"/>
    <mergeCell ref="Q41:Q42"/>
    <mergeCell ref="A37:A38"/>
    <mergeCell ref="E37:E38"/>
    <mergeCell ref="G37:G38"/>
    <mergeCell ref="K37:K38"/>
    <mergeCell ref="M37:M38"/>
    <mergeCell ref="Q45:Q46"/>
    <mergeCell ref="A49:A50"/>
    <mergeCell ref="E49:E50"/>
    <mergeCell ref="G49:G50"/>
    <mergeCell ref="K49:K50"/>
    <mergeCell ref="M49:M50"/>
    <mergeCell ref="Q49:Q50"/>
    <mergeCell ref="A45:A46"/>
    <mergeCell ref="E45:E46"/>
    <mergeCell ref="G45:G46"/>
    <mergeCell ref="K45:K46"/>
    <mergeCell ref="M45:M46"/>
    <mergeCell ref="Q53:Q54"/>
    <mergeCell ref="A57:A58"/>
    <mergeCell ref="E57:E58"/>
    <mergeCell ref="G57:G58"/>
    <mergeCell ref="K57:K58"/>
    <mergeCell ref="M57:M58"/>
    <mergeCell ref="Q57:Q58"/>
    <mergeCell ref="A53:A54"/>
    <mergeCell ref="E53:E54"/>
    <mergeCell ref="G53:G54"/>
    <mergeCell ref="K53:K54"/>
    <mergeCell ref="M53:M54"/>
    <mergeCell ref="Q61:Q62"/>
    <mergeCell ref="A61:A62"/>
    <mergeCell ref="E61:E62"/>
    <mergeCell ref="G61:G62"/>
    <mergeCell ref="K61:K62"/>
    <mergeCell ref="M61:M62"/>
  </mergeCells>
  <phoneticPr fontId="2"/>
  <pageMargins left="0.23622047244094488" right="0.23622047244094488" top="0.55118110236220474" bottom="0.55118110236220474" header="0.31496062992125984" footer="0.31496062992125984"/>
  <pageSetup paperSize="9" scale="85" orientation="portrait" horizontalDpi="4294967293" verticalDpi="4294967293" r:id="rId1"/>
  <headerFooter alignWithMargins="0">
    <oddHeader>&amp;C鹿児島県U-15チェストリーグ</oddHeader>
    <oddFooter>&amp;C（社）鹿児島県サッカー協会　３種委員会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3.5"/>
  <cols>
    <col min="1" max="1" width="13.125" style="158" customWidth="1"/>
    <col min="2" max="2" width="5.625" style="158" customWidth="1"/>
    <col min="3" max="3" width="5" style="158" customWidth="1"/>
    <col min="4" max="4" width="5.75" style="158" customWidth="1"/>
    <col min="5" max="5" width="13.125" style="158" customWidth="1"/>
    <col min="6" max="6" width="3.25" style="158" customWidth="1"/>
    <col min="7" max="7" width="13.125" style="158" customWidth="1"/>
    <col min="8" max="8" width="5.875" style="158" customWidth="1"/>
    <col min="9" max="9" width="5" style="158" customWidth="1"/>
    <col min="10" max="10" width="5.875" style="158" customWidth="1"/>
    <col min="11" max="11" width="13.125" style="158" customWidth="1"/>
    <col min="12" max="16384" width="9" style="158"/>
  </cols>
  <sheetData>
    <row r="1" spans="1:17" s="129" customFormat="1" ht="13.5" customHeight="1" thickBot="1">
      <c r="A1" s="254" t="s">
        <v>126</v>
      </c>
      <c r="B1" s="255"/>
      <c r="C1" s="255"/>
      <c r="D1" s="255"/>
      <c r="E1" s="256">
        <v>2020</v>
      </c>
      <c r="F1" s="159"/>
      <c r="Q1" s="129" t="s">
        <v>114</v>
      </c>
    </row>
    <row r="2" spans="1:17" s="129" customFormat="1" ht="21.75" customHeight="1" thickBot="1">
      <c r="A2" s="240" t="str">
        <f>'勝敗表（星取り表）'!$AP$1</f>
        <v>鹿児島県Ｕ－１５チェストリーグ</v>
      </c>
      <c r="B2" s="241"/>
      <c r="C2" s="241"/>
      <c r="D2" s="241"/>
      <c r="E2" s="242"/>
      <c r="F2" s="160"/>
      <c r="G2" s="160"/>
      <c r="H2" s="138"/>
      <c r="I2" s="161"/>
      <c r="J2" s="162" t="s">
        <v>104</v>
      </c>
    </row>
    <row r="3" spans="1:17" s="129" customFormat="1" ht="7.5" customHeight="1">
      <c r="A3" s="163"/>
      <c r="B3" s="163"/>
      <c r="C3" s="163"/>
      <c r="D3" s="163"/>
      <c r="E3" s="163"/>
      <c r="F3" s="160"/>
      <c r="G3" s="160"/>
      <c r="H3" s="164"/>
      <c r="I3" s="165"/>
      <c r="J3" s="162"/>
    </row>
    <row r="4" spans="1:17" ht="21">
      <c r="A4" s="243" t="s">
        <v>105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7" ht="9" customHeight="1" thickBot="1">
      <c r="A5" s="166"/>
    </row>
    <row r="6" spans="1:17" ht="20.25" customHeight="1" thickBot="1">
      <c r="A6" s="257" t="s">
        <v>106</v>
      </c>
      <c r="B6" s="244"/>
      <c r="C6" s="245"/>
      <c r="D6" s="180" t="s">
        <v>110</v>
      </c>
      <c r="E6" s="246"/>
      <c r="F6" s="245"/>
      <c r="G6" s="247"/>
      <c r="H6" s="248" t="s">
        <v>111</v>
      </c>
      <c r="I6" s="249"/>
      <c r="J6" s="245"/>
      <c r="K6" s="247"/>
    </row>
    <row r="7" spans="1:17" ht="14.25" thickBot="1"/>
    <row r="8" spans="1:17" ht="21.75" customHeight="1">
      <c r="A8" s="167"/>
      <c r="B8" s="168"/>
      <c r="C8" s="168"/>
      <c r="D8" s="168"/>
      <c r="E8" s="169"/>
      <c r="G8" s="167"/>
      <c r="H8" s="168"/>
      <c r="I8" s="168"/>
      <c r="J8" s="168"/>
      <c r="K8" s="169"/>
    </row>
    <row r="9" spans="1:17" ht="21.75" customHeight="1">
      <c r="A9" s="236" t="str">
        <f>IF(B9:B10= "","",B9+B10)</f>
        <v/>
      </c>
      <c r="B9" s="170"/>
      <c r="C9" s="171" t="s">
        <v>107</v>
      </c>
      <c r="D9" s="172"/>
      <c r="E9" s="238" t="str">
        <f>IF(D9:D10= "","",D9+D10)</f>
        <v/>
      </c>
      <c r="G9" s="236" t="str">
        <f>IF(H9:H10= "","",H9+H10)</f>
        <v/>
      </c>
      <c r="H9" s="170"/>
      <c r="I9" s="171" t="s">
        <v>107</v>
      </c>
      <c r="J9" s="172"/>
      <c r="K9" s="238" t="str">
        <f>IF(J9:J10= "","",J9+J10)</f>
        <v/>
      </c>
    </row>
    <row r="10" spans="1:17" ht="21.75" customHeight="1" thickBot="1">
      <c r="A10" s="237"/>
      <c r="B10" s="173"/>
      <c r="C10" s="174" t="s">
        <v>108</v>
      </c>
      <c r="D10" s="175"/>
      <c r="E10" s="239"/>
      <c r="G10" s="237"/>
      <c r="H10" s="173"/>
      <c r="I10" s="174" t="s">
        <v>108</v>
      </c>
      <c r="J10" s="175"/>
      <c r="K10" s="239"/>
    </row>
    <row r="11" spans="1:17" ht="57.75" customHeight="1">
      <c r="A11" s="234" t="s">
        <v>113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</row>
    <row r="12" spans="1:17" ht="15" customHeight="1">
      <c r="A12" s="176" t="s">
        <v>112</v>
      </c>
      <c r="B12" s="176" t="s">
        <v>109</v>
      </c>
      <c r="C12" s="176"/>
      <c r="D12" s="176" t="s">
        <v>109</v>
      </c>
      <c r="E12" s="176" t="s">
        <v>112</v>
      </c>
      <c r="G12" s="176" t="s">
        <v>112</v>
      </c>
      <c r="H12" s="176" t="s">
        <v>109</v>
      </c>
      <c r="I12" s="176"/>
      <c r="J12" s="176" t="s">
        <v>109</v>
      </c>
      <c r="K12" s="176" t="s">
        <v>112</v>
      </c>
    </row>
    <row r="13" spans="1:17" ht="15" customHeight="1">
      <c r="A13" s="177"/>
      <c r="B13" s="177"/>
      <c r="C13" s="176">
        <v>1</v>
      </c>
      <c r="D13" s="177"/>
      <c r="E13" s="177"/>
      <c r="G13" s="177"/>
      <c r="H13" s="177"/>
      <c r="I13" s="176">
        <v>1</v>
      </c>
      <c r="J13" s="177"/>
      <c r="K13" s="177"/>
    </row>
    <row r="14" spans="1:17" ht="15" customHeight="1">
      <c r="A14" s="177"/>
      <c r="B14" s="177"/>
      <c r="C14" s="176">
        <v>2</v>
      </c>
      <c r="D14" s="177"/>
      <c r="E14" s="177"/>
      <c r="G14" s="177"/>
      <c r="H14" s="177"/>
      <c r="I14" s="176">
        <v>2</v>
      </c>
      <c r="J14" s="177"/>
      <c r="K14" s="177"/>
    </row>
    <row r="15" spans="1:17" ht="15" customHeight="1">
      <c r="A15" s="177"/>
      <c r="B15" s="177"/>
      <c r="C15" s="176">
        <v>3</v>
      </c>
      <c r="D15" s="177"/>
      <c r="E15" s="177"/>
      <c r="G15" s="177"/>
      <c r="H15" s="177"/>
      <c r="I15" s="176">
        <v>3</v>
      </c>
      <c r="J15" s="177"/>
      <c r="K15" s="177"/>
    </row>
    <row r="16" spans="1:17" ht="15" customHeight="1">
      <c r="A16" s="177"/>
      <c r="B16" s="177"/>
      <c r="C16" s="176">
        <v>4</v>
      </c>
      <c r="D16" s="177"/>
      <c r="E16" s="177"/>
      <c r="G16" s="177"/>
      <c r="H16" s="177"/>
      <c r="I16" s="176">
        <v>4</v>
      </c>
      <c r="J16" s="177"/>
      <c r="K16" s="177"/>
    </row>
    <row r="17" spans="1:11" ht="15" customHeight="1">
      <c r="A17" s="177"/>
      <c r="B17" s="177"/>
      <c r="C17" s="176">
        <v>5</v>
      </c>
      <c r="D17" s="177"/>
      <c r="E17" s="177"/>
      <c r="G17" s="177"/>
      <c r="H17" s="177"/>
      <c r="I17" s="176">
        <v>5</v>
      </c>
      <c r="J17" s="177"/>
      <c r="K17" s="177"/>
    </row>
    <row r="18" spans="1:11" ht="15" customHeight="1">
      <c r="A18" s="177"/>
      <c r="B18" s="177"/>
      <c r="C18" s="176">
        <v>6</v>
      </c>
      <c r="D18" s="177"/>
      <c r="E18" s="177"/>
      <c r="G18" s="177"/>
      <c r="H18" s="177"/>
      <c r="I18" s="176">
        <v>6</v>
      </c>
      <c r="J18" s="177"/>
      <c r="K18" s="177"/>
    </row>
    <row r="19" spans="1:11" ht="15" customHeight="1">
      <c r="A19" s="177"/>
      <c r="B19" s="177"/>
      <c r="C19" s="176">
        <v>7</v>
      </c>
      <c r="D19" s="177"/>
      <c r="E19" s="177"/>
      <c r="G19" s="177"/>
      <c r="H19" s="177"/>
      <c r="I19" s="176">
        <v>7</v>
      </c>
      <c r="J19" s="177"/>
      <c r="K19" s="177"/>
    </row>
    <row r="20" spans="1:11" ht="15" customHeight="1">
      <c r="A20" s="177"/>
      <c r="B20" s="177"/>
      <c r="C20" s="176">
        <v>8</v>
      </c>
      <c r="D20" s="177"/>
      <c r="E20" s="177"/>
      <c r="G20" s="177"/>
      <c r="H20" s="177"/>
      <c r="I20" s="176">
        <v>8</v>
      </c>
      <c r="J20" s="177"/>
      <c r="K20" s="177"/>
    </row>
    <row r="21" spans="1:11" ht="15" customHeight="1">
      <c r="A21" s="177"/>
      <c r="B21" s="177"/>
      <c r="C21" s="176">
        <v>9</v>
      </c>
      <c r="D21" s="177"/>
      <c r="E21" s="177"/>
      <c r="G21" s="177"/>
      <c r="H21" s="177"/>
      <c r="I21" s="176">
        <v>9</v>
      </c>
      <c r="J21" s="177"/>
      <c r="K21" s="177"/>
    </row>
    <row r="22" spans="1:11" ht="15" customHeight="1">
      <c r="A22" s="177"/>
      <c r="B22" s="177"/>
      <c r="C22" s="176">
        <v>10</v>
      </c>
      <c r="D22" s="177"/>
      <c r="E22" s="177"/>
      <c r="G22" s="177"/>
      <c r="H22" s="177"/>
      <c r="I22" s="176">
        <v>10</v>
      </c>
      <c r="J22" s="177"/>
      <c r="K22" s="177"/>
    </row>
    <row r="23" spans="1:11" ht="15" customHeight="1">
      <c r="A23" s="177"/>
      <c r="B23" s="177"/>
      <c r="C23" s="176">
        <v>11</v>
      </c>
      <c r="D23" s="177"/>
      <c r="E23" s="177"/>
      <c r="G23" s="177"/>
      <c r="H23" s="177"/>
      <c r="I23" s="176">
        <v>11</v>
      </c>
      <c r="J23" s="177"/>
      <c r="K23" s="177"/>
    </row>
    <row r="24" spans="1:11" ht="15" customHeight="1">
      <c r="A24" s="177"/>
      <c r="B24" s="177"/>
      <c r="C24" s="176">
        <v>12</v>
      </c>
      <c r="D24" s="177"/>
      <c r="E24" s="177"/>
      <c r="G24" s="177"/>
      <c r="H24" s="177"/>
      <c r="I24" s="176">
        <v>12</v>
      </c>
      <c r="J24" s="177"/>
      <c r="K24" s="177"/>
    </row>
    <row r="25" spans="1:11" ht="15" customHeight="1">
      <c r="A25" s="177"/>
      <c r="B25" s="177"/>
      <c r="C25" s="176">
        <v>13</v>
      </c>
      <c r="D25" s="177"/>
      <c r="E25" s="177"/>
      <c r="G25" s="177"/>
      <c r="H25" s="177"/>
      <c r="I25" s="176">
        <v>13</v>
      </c>
      <c r="J25" s="177"/>
      <c r="K25" s="177"/>
    </row>
    <row r="26" spans="1:11" ht="15" customHeight="1">
      <c r="A26" s="177"/>
      <c r="B26" s="177"/>
      <c r="C26" s="176">
        <v>14</v>
      </c>
      <c r="D26" s="177"/>
      <c r="E26" s="177"/>
      <c r="G26" s="177"/>
      <c r="H26" s="177"/>
      <c r="I26" s="176">
        <v>14</v>
      </c>
      <c r="J26" s="177"/>
      <c r="K26" s="177"/>
    </row>
    <row r="27" spans="1:11" ht="15" customHeight="1">
      <c r="A27" s="177"/>
      <c r="B27" s="177"/>
      <c r="C27" s="176">
        <v>15</v>
      </c>
      <c r="D27" s="177"/>
      <c r="E27" s="177"/>
      <c r="G27" s="177"/>
      <c r="H27" s="177"/>
      <c r="I27" s="176">
        <v>15</v>
      </c>
      <c r="J27" s="177"/>
      <c r="K27" s="177"/>
    </row>
    <row r="28" spans="1:11" ht="15" customHeight="1">
      <c r="A28" s="178"/>
      <c r="B28" s="178"/>
      <c r="C28" s="179"/>
      <c r="D28" s="178"/>
      <c r="E28" s="178"/>
      <c r="G28" s="178"/>
      <c r="H28" s="178"/>
      <c r="I28" s="179"/>
      <c r="J28" s="178"/>
      <c r="K28" s="178"/>
    </row>
    <row r="29" spans="1:11" ht="14.25" thickBot="1"/>
    <row r="30" spans="1:11" ht="21.75" customHeight="1">
      <c r="A30" s="167"/>
      <c r="B30" s="168"/>
      <c r="C30" s="168"/>
      <c r="D30" s="168"/>
      <c r="E30" s="169"/>
      <c r="G30" s="167"/>
      <c r="H30" s="168"/>
      <c r="I30" s="168"/>
      <c r="J30" s="168"/>
      <c r="K30" s="169"/>
    </row>
    <row r="31" spans="1:11" ht="21.75" customHeight="1">
      <c r="A31" s="236" t="str">
        <f>IF(B31:B32= "","",B31+B32)</f>
        <v/>
      </c>
      <c r="B31" s="170"/>
      <c r="C31" s="171" t="s">
        <v>107</v>
      </c>
      <c r="D31" s="172"/>
      <c r="E31" s="238" t="str">
        <f>IF(D31:D32= "","",D31+D32)</f>
        <v/>
      </c>
      <c r="G31" s="236" t="str">
        <f>IF(H31:H32= "","",H31+H32)</f>
        <v/>
      </c>
      <c r="H31" s="170"/>
      <c r="I31" s="171" t="s">
        <v>107</v>
      </c>
      <c r="J31" s="172"/>
      <c r="K31" s="238" t="str">
        <f>IF(J31:J32= "","",J31+J32)</f>
        <v/>
      </c>
    </row>
    <row r="32" spans="1:11" ht="21.75" customHeight="1" thickBot="1">
      <c r="A32" s="237"/>
      <c r="B32" s="173"/>
      <c r="C32" s="174" t="s">
        <v>108</v>
      </c>
      <c r="D32" s="175"/>
      <c r="E32" s="239"/>
      <c r="G32" s="237"/>
      <c r="H32" s="173"/>
      <c r="I32" s="174" t="s">
        <v>108</v>
      </c>
      <c r="J32" s="175"/>
      <c r="K32" s="239"/>
    </row>
    <row r="33" spans="1:11" ht="15" customHeight="1">
      <c r="A33" s="176" t="s">
        <v>112</v>
      </c>
      <c r="B33" s="176" t="s">
        <v>109</v>
      </c>
      <c r="C33" s="176"/>
      <c r="D33" s="176" t="s">
        <v>109</v>
      </c>
      <c r="E33" s="176" t="s">
        <v>112</v>
      </c>
      <c r="G33" s="176" t="s">
        <v>112</v>
      </c>
      <c r="H33" s="176" t="s">
        <v>109</v>
      </c>
      <c r="I33" s="176"/>
      <c r="J33" s="176" t="s">
        <v>109</v>
      </c>
      <c r="K33" s="176" t="s">
        <v>112</v>
      </c>
    </row>
    <row r="34" spans="1:11" ht="15" customHeight="1">
      <c r="A34" s="177"/>
      <c r="B34" s="177"/>
      <c r="C34" s="176">
        <v>1</v>
      </c>
      <c r="D34" s="177"/>
      <c r="E34" s="177"/>
      <c r="G34" s="177"/>
      <c r="H34" s="177"/>
      <c r="I34" s="176">
        <v>1</v>
      </c>
      <c r="J34" s="177"/>
      <c r="K34" s="177"/>
    </row>
    <row r="35" spans="1:11" ht="15" customHeight="1">
      <c r="A35" s="177"/>
      <c r="B35" s="177"/>
      <c r="C35" s="176">
        <v>2</v>
      </c>
      <c r="D35" s="177"/>
      <c r="E35" s="177"/>
      <c r="G35" s="177"/>
      <c r="H35" s="177"/>
      <c r="I35" s="176">
        <v>2</v>
      </c>
      <c r="J35" s="177"/>
      <c r="K35" s="177"/>
    </row>
    <row r="36" spans="1:11" ht="15" customHeight="1">
      <c r="A36" s="177"/>
      <c r="B36" s="177"/>
      <c r="C36" s="176">
        <v>3</v>
      </c>
      <c r="D36" s="177"/>
      <c r="E36" s="177"/>
      <c r="G36" s="177"/>
      <c r="H36" s="177"/>
      <c r="I36" s="176">
        <v>3</v>
      </c>
      <c r="J36" s="177"/>
      <c r="K36" s="177"/>
    </row>
    <row r="37" spans="1:11" ht="15" customHeight="1">
      <c r="A37" s="177"/>
      <c r="B37" s="177"/>
      <c r="C37" s="176">
        <v>4</v>
      </c>
      <c r="D37" s="177"/>
      <c r="E37" s="177"/>
      <c r="G37" s="177"/>
      <c r="H37" s="177"/>
      <c r="I37" s="176">
        <v>4</v>
      </c>
      <c r="J37" s="177"/>
      <c r="K37" s="177"/>
    </row>
    <row r="38" spans="1:11" ht="15" customHeight="1">
      <c r="A38" s="177"/>
      <c r="B38" s="177"/>
      <c r="C38" s="176">
        <v>5</v>
      </c>
      <c r="D38" s="177"/>
      <c r="E38" s="177"/>
      <c r="G38" s="177"/>
      <c r="H38" s="177"/>
      <c r="I38" s="176">
        <v>5</v>
      </c>
      <c r="J38" s="177"/>
      <c r="K38" s="177"/>
    </row>
    <row r="39" spans="1:11" ht="15" customHeight="1">
      <c r="A39" s="177"/>
      <c r="B39" s="177"/>
      <c r="C39" s="176">
        <v>6</v>
      </c>
      <c r="D39" s="177"/>
      <c r="E39" s="177"/>
      <c r="G39" s="177"/>
      <c r="H39" s="177"/>
      <c r="I39" s="176">
        <v>6</v>
      </c>
      <c r="J39" s="177"/>
      <c r="K39" s="177"/>
    </row>
    <row r="40" spans="1:11" ht="15" customHeight="1">
      <c r="A40" s="177"/>
      <c r="B40" s="177"/>
      <c r="C40" s="176">
        <v>7</v>
      </c>
      <c r="D40" s="177"/>
      <c r="E40" s="177"/>
      <c r="G40" s="177"/>
      <c r="H40" s="177"/>
      <c r="I40" s="176">
        <v>7</v>
      </c>
      <c r="J40" s="177"/>
      <c r="K40" s="177"/>
    </row>
    <row r="41" spans="1:11" ht="15" customHeight="1">
      <c r="A41" s="177"/>
      <c r="B41" s="177"/>
      <c r="C41" s="176">
        <v>8</v>
      </c>
      <c r="D41" s="177"/>
      <c r="E41" s="177"/>
      <c r="G41" s="177"/>
      <c r="H41" s="177"/>
      <c r="I41" s="176">
        <v>8</v>
      </c>
      <c r="J41" s="177"/>
      <c r="K41" s="177"/>
    </row>
    <row r="42" spans="1:11" ht="15" customHeight="1">
      <c r="A42" s="177"/>
      <c r="B42" s="177"/>
      <c r="C42" s="176">
        <v>9</v>
      </c>
      <c r="D42" s="177"/>
      <c r="E42" s="177"/>
      <c r="G42" s="177"/>
      <c r="H42" s="177"/>
      <c r="I42" s="176">
        <v>9</v>
      </c>
      <c r="J42" s="177"/>
      <c r="K42" s="177"/>
    </row>
    <row r="43" spans="1:11" ht="15" customHeight="1">
      <c r="A43" s="177"/>
      <c r="B43" s="177"/>
      <c r="C43" s="176">
        <v>10</v>
      </c>
      <c r="D43" s="177"/>
      <c r="E43" s="177"/>
      <c r="G43" s="177"/>
      <c r="H43" s="177"/>
      <c r="I43" s="176">
        <v>10</v>
      </c>
      <c r="J43" s="177"/>
      <c r="K43" s="177"/>
    </row>
    <row r="44" spans="1:11" ht="15" customHeight="1">
      <c r="A44" s="177"/>
      <c r="B44" s="177"/>
      <c r="C44" s="176">
        <v>11</v>
      </c>
      <c r="D44" s="177"/>
      <c r="E44" s="177"/>
      <c r="G44" s="177"/>
      <c r="H44" s="177"/>
      <c r="I44" s="176">
        <v>11</v>
      </c>
      <c r="J44" s="177"/>
      <c r="K44" s="177"/>
    </row>
    <row r="45" spans="1:11" ht="15" customHeight="1">
      <c r="A45" s="177"/>
      <c r="B45" s="177"/>
      <c r="C45" s="176">
        <v>12</v>
      </c>
      <c r="D45" s="177"/>
      <c r="E45" s="177"/>
      <c r="G45" s="177"/>
      <c r="H45" s="177"/>
      <c r="I45" s="176">
        <v>12</v>
      </c>
      <c r="J45" s="177"/>
      <c r="K45" s="177"/>
    </row>
    <row r="46" spans="1:11" ht="15" customHeight="1">
      <c r="A46" s="177"/>
      <c r="B46" s="177"/>
      <c r="C46" s="176">
        <v>13</v>
      </c>
      <c r="D46" s="177"/>
      <c r="E46" s="177"/>
      <c r="G46" s="177"/>
      <c r="H46" s="177"/>
      <c r="I46" s="176">
        <v>13</v>
      </c>
      <c r="J46" s="177"/>
      <c r="K46" s="177"/>
    </row>
    <row r="47" spans="1:11" ht="15" customHeight="1">
      <c r="A47" s="177"/>
      <c r="B47" s="177"/>
      <c r="C47" s="176">
        <v>14</v>
      </c>
      <c r="D47" s="177"/>
      <c r="E47" s="177"/>
      <c r="G47" s="177"/>
      <c r="H47" s="177"/>
      <c r="I47" s="176">
        <v>14</v>
      </c>
      <c r="J47" s="177"/>
      <c r="K47" s="177"/>
    </row>
    <row r="48" spans="1:11" ht="15" customHeight="1">
      <c r="A48" s="177"/>
      <c r="B48" s="177"/>
      <c r="C48" s="176">
        <v>15</v>
      </c>
      <c r="D48" s="177"/>
      <c r="E48" s="177"/>
      <c r="G48" s="177"/>
      <c r="H48" s="177"/>
      <c r="I48" s="176">
        <v>15</v>
      </c>
      <c r="J48" s="177"/>
      <c r="K48" s="177"/>
    </row>
  </sheetData>
  <mergeCells count="16">
    <mergeCell ref="A1:D1"/>
    <mergeCell ref="A2:E2"/>
    <mergeCell ref="A4:K4"/>
    <mergeCell ref="A9:A10"/>
    <mergeCell ref="E9:E10"/>
    <mergeCell ref="G9:G10"/>
    <mergeCell ref="K9:K10"/>
    <mergeCell ref="B6:C6"/>
    <mergeCell ref="E6:G6"/>
    <mergeCell ref="H6:I6"/>
    <mergeCell ref="J6:K6"/>
    <mergeCell ref="A11:K11"/>
    <mergeCell ref="A31:A32"/>
    <mergeCell ref="E31:E32"/>
    <mergeCell ref="G31:G32"/>
    <mergeCell ref="K31:K32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564"/>
  <sheetViews>
    <sheetView view="pageBreakPreview" zoomScale="70" zoomScaleNormal="100" zoomScaleSheetLayoutView="70" workbookViewId="0">
      <selection activeCell="U10" sqref="U10"/>
    </sheetView>
  </sheetViews>
  <sheetFormatPr defaultColWidth="9" defaultRowHeight="13.5"/>
  <cols>
    <col min="1" max="1" width="4.625" style="129" customWidth="1"/>
    <col min="2" max="2" width="9.5" style="129" customWidth="1"/>
    <col min="3" max="3" width="14.125" style="129" customWidth="1"/>
    <col min="4" max="4" width="6.75" style="129" customWidth="1"/>
    <col min="5" max="5" width="11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>
      <c r="F1" s="141" t="str">
        <f>'勝敗表（星取り表）'!$Z$1</f>
        <v>高円宮杯U-15サッカーリーグ</v>
      </c>
      <c r="G1" s="156">
        <f>試合結果報告シート!$E$1</f>
        <v>2020</v>
      </c>
    </row>
    <row r="2" spans="1:20" ht="20.25" customHeight="1" thickBot="1">
      <c r="A2" s="250" t="s">
        <v>98</v>
      </c>
      <c r="B2" s="250"/>
      <c r="C2" s="138"/>
      <c r="D2" s="139" t="str">
        <f>IF('勝敗表（星取り表）'!$C$1="","",'勝敗表（星取り表）'!$C$1)</f>
        <v/>
      </c>
      <c r="E2" s="140" t="s">
        <v>59</v>
      </c>
      <c r="F2" s="251" t="str">
        <f>'勝敗表（星取り表）'!$AP$1</f>
        <v>鹿児島県Ｕ－１５チェストリーグ</v>
      </c>
      <c r="G2" s="252"/>
      <c r="M2" s="253" t="s">
        <v>101</v>
      </c>
      <c r="N2" s="253"/>
      <c r="O2" s="253"/>
      <c r="P2" s="253"/>
      <c r="Q2" s="253"/>
      <c r="R2" s="253"/>
      <c r="S2" s="253"/>
      <c r="T2" s="253"/>
    </row>
    <row r="3" spans="1:20" ht="12" customHeight="1" thickBot="1">
      <c r="A3" s="128"/>
      <c r="E3" s="130"/>
      <c r="F3" s="131"/>
    </row>
    <row r="4" spans="1:20" ht="35.25" customHeight="1" thickBot="1">
      <c r="A4" s="152" t="s">
        <v>71</v>
      </c>
      <c r="B4" s="153" t="s">
        <v>72</v>
      </c>
      <c r="C4" s="153" t="s">
        <v>73</v>
      </c>
      <c r="D4" s="153" t="s">
        <v>74</v>
      </c>
      <c r="E4" s="153" t="s">
        <v>75</v>
      </c>
      <c r="F4" s="154" t="s">
        <v>99</v>
      </c>
      <c r="G4" s="155" t="s">
        <v>100</v>
      </c>
      <c r="O4" s="144" t="s">
        <v>83</v>
      </c>
      <c r="Q4" s="144" t="s">
        <v>89</v>
      </c>
    </row>
    <row r="5" spans="1:20" ht="35.25" customHeight="1">
      <c r="A5" s="149">
        <v>1</v>
      </c>
      <c r="B5" s="145"/>
      <c r="C5" s="146"/>
      <c r="D5" s="146"/>
      <c r="E5" s="146"/>
      <c r="F5" s="150"/>
      <c r="G5" s="151">
        <v>1</v>
      </c>
      <c r="O5" s="144" t="s">
        <v>77</v>
      </c>
      <c r="Q5" s="144" t="s">
        <v>90</v>
      </c>
    </row>
    <row r="6" spans="1:20" ht="35.25" customHeight="1">
      <c r="A6" s="132">
        <v>2</v>
      </c>
      <c r="B6" s="145"/>
      <c r="C6" s="146"/>
      <c r="D6" s="135"/>
      <c r="E6" s="146"/>
      <c r="F6" s="142"/>
      <c r="G6" s="147">
        <v>11</v>
      </c>
      <c r="O6" s="144" t="s">
        <v>84</v>
      </c>
      <c r="Q6" s="144" t="s">
        <v>91</v>
      </c>
    </row>
    <row r="7" spans="1:20" ht="35.25" customHeight="1">
      <c r="A7" s="132">
        <v>3</v>
      </c>
      <c r="B7" s="145"/>
      <c r="C7" s="135"/>
      <c r="D7" s="135"/>
      <c r="E7" s="146"/>
      <c r="F7" s="142"/>
      <c r="G7" s="147">
        <v>13</v>
      </c>
      <c r="O7" s="144" t="s">
        <v>79</v>
      </c>
      <c r="Q7" s="144" t="s">
        <v>92</v>
      </c>
    </row>
    <row r="8" spans="1:20" ht="35.25" customHeight="1">
      <c r="A8" s="132">
        <v>4</v>
      </c>
      <c r="B8" s="145"/>
      <c r="C8" s="135"/>
      <c r="D8" s="135"/>
      <c r="E8" s="146"/>
      <c r="F8" s="142"/>
      <c r="G8" s="147">
        <v>20</v>
      </c>
      <c r="O8" s="144" t="s">
        <v>85</v>
      </c>
      <c r="Q8" s="144" t="s">
        <v>93</v>
      </c>
    </row>
    <row r="9" spans="1:20" ht="35.25" customHeight="1">
      <c r="A9" s="132">
        <v>5</v>
      </c>
      <c r="B9" s="145"/>
      <c r="C9" s="135"/>
      <c r="D9" s="135"/>
      <c r="E9" s="146"/>
      <c r="F9" s="142"/>
      <c r="G9" s="147">
        <v>27</v>
      </c>
      <c r="O9" s="144" t="s">
        <v>78</v>
      </c>
      <c r="Q9" s="144" t="s">
        <v>94</v>
      </c>
    </row>
    <row r="10" spans="1:20" ht="35.25" customHeight="1">
      <c r="A10" s="132">
        <v>6</v>
      </c>
      <c r="B10" s="145"/>
      <c r="C10" s="135"/>
      <c r="D10" s="135"/>
      <c r="E10" s="146"/>
      <c r="F10" s="142"/>
      <c r="G10" s="147">
        <v>44</v>
      </c>
      <c r="O10" s="144" t="s">
        <v>86</v>
      </c>
      <c r="Q10" s="144" t="s">
        <v>95</v>
      </c>
    </row>
    <row r="11" spans="1:20" ht="35.25" customHeight="1">
      <c r="A11" s="132">
        <v>7</v>
      </c>
      <c r="B11" s="145"/>
      <c r="C11" s="135"/>
      <c r="D11" s="135"/>
      <c r="E11" s="146"/>
      <c r="F11" s="142"/>
      <c r="G11" s="147">
        <v>47</v>
      </c>
      <c r="O11" s="144" t="s">
        <v>87</v>
      </c>
      <c r="Q11" s="144" t="s">
        <v>96</v>
      </c>
    </row>
    <row r="12" spans="1:20" ht="35.25" customHeight="1">
      <c r="A12" s="132">
        <v>8</v>
      </c>
      <c r="B12" s="145"/>
      <c r="C12" s="135"/>
      <c r="D12" s="135"/>
      <c r="E12" s="146"/>
      <c r="F12" s="142"/>
      <c r="G12" s="147">
        <v>57</v>
      </c>
      <c r="O12" s="144" t="s">
        <v>88</v>
      </c>
    </row>
    <row r="13" spans="1:20" ht="35.25" customHeight="1">
      <c r="A13" s="132">
        <v>9</v>
      </c>
      <c r="B13" s="145"/>
      <c r="C13" s="135"/>
      <c r="D13" s="135"/>
      <c r="E13" s="146"/>
      <c r="F13" s="142"/>
      <c r="G13" s="147">
        <v>63</v>
      </c>
    </row>
    <row r="14" spans="1:20" ht="35.25" customHeight="1">
      <c r="A14" s="132">
        <v>10</v>
      </c>
      <c r="B14" s="145"/>
      <c r="C14" s="135"/>
      <c r="D14" s="135"/>
      <c r="E14" s="146"/>
      <c r="F14" s="142"/>
      <c r="G14" s="147">
        <v>69</v>
      </c>
    </row>
    <row r="15" spans="1:20" ht="35.25" customHeight="1">
      <c r="A15" s="132">
        <v>11</v>
      </c>
      <c r="B15" s="134"/>
      <c r="C15" s="135"/>
      <c r="D15" s="135"/>
      <c r="E15" s="135"/>
      <c r="F15" s="142"/>
      <c r="G15" s="147"/>
    </row>
    <row r="16" spans="1:20" ht="35.25" customHeight="1">
      <c r="A16" s="132">
        <v>12</v>
      </c>
      <c r="B16" s="134"/>
      <c r="C16" s="135"/>
      <c r="D16" s="135"/>
      <c r="E16" s="135"/>
      <c r="F16" s="142"/>
      <c r="G16" s="147"/>
    </row>
    <row r="17" spans="1:7" ht="35.25" customHeight="1">
      <c r="A17" s="132">
        <v>13</v>
      </c>
      <c r="B17" s="134"/>
      <c r="C17" s="135"/>
      <c r="D17" s="135"/>
      <c r="E17" s="135"/>
      <c r="F17" s="142"/>
      <c r="G17" s="147"/>
    </row>
    <row r="18" spans="1:7" ht="35.25" customHeight="1">
      <c r="A18" s="132">
        <v>14</v>
      </c>
      <c r="B18" s="134"/>
      <c r="C18" s="135"/>
      <c r="D18" s="135"/>
      <c r="E18" s="135"/>
      <c r="F18" s="142"/>
      <c r="G18" s="147"/>
    </row>
    <row r="19" spans="1:7" ht="35.25" customHeight="1">
      <c r="A19" s="132">
        <v>15</v>
      </c>
      <c r="B19" s="134"/>
      <c r="C19" s="135"/>
      <c r="D19" s="135"/>
      <c r="E19" s="135"/>
      <c r="F19" s="142"/>
      <c r="G19" s="147"/>
    </row>
    <row r="20" spans="1:7" ht="35.25" customHeight="1">
      <c r="A20" s="132">
        <v>16</v>
      </c>
      <c r="B20" s="134"/>
      <c r="C20" s="135"/>
      <c r="D20" s="135"/>
      <c r="E20" s="135"/>
      <c r="F20" s="142"/>
      <c r="G20" s="147"/>
    </row>
    <row r="21" spans="1:7" ht="35.25" customHeight="1">
      <c r="A21" s="132">
        <v>17</v>
      </c>
      <c r="B21" s="134"/>
      <c r="C21" s="135"/>
      <c r="D21" s="135"/>
      <c r="E21" s="135"/>
      <c r="F21" s="142"/>
      <c r="G21" s="147"/>
    </row>
    <row r="22" spans="1:7" ht="35.25" customHeight="1">
      <c r="A22" s="132">
        <v>18</v>
      </c>
      <c r="B22" s="134"/>
      <c r="C22" s="135"/>
      <c r="D22" s="135"/>
      <c r="E22" s="135"/>
      <c r="F22" s="142"/>
      <c r="G22" s="147"/>
    </row>
    <row r="23" spans="1:7" ht="35.25" customHeight="1">
      <c r="A23" s="132">
        <v>19</v>
      </c>
      <c r="B23" s="134"/>
      <c r="C23" s="135"/>
      <c r="D23" s="135"/>
      <c r="E23" s="135"/>
      <c r="F23" s="142"/>
      <c r="G23" s="147"/>
    </row>
    <row r="24" spans="1:7" ht="35.25" customHeight="1" thickBot="1">
      <c r="A24" s="133">
        <v>20</v>
      </c>
      <c r="B24" s="136"/>
      <c r="C24" s="137"/>
      <c r="D24" s="137"/>
      <c r="E24" s="137"/>
      <c r="F24" s="143"/>
      <c r="G24" s="148"/>
    </row>
    <row r="25" spans="1:7" ht="41.25" customHeight="1">
      <c r="A25" s="149">
        <v>21</v>
      </c>
      <c r="B25" s="145"/>
      <c r="C25" s="146"/>
      <c r="D25" s="146"/>
      <c r="E25" s="146"/>
      <c r="F25" s="150"/>
      <c r="G25" s="151"/>
    </row>
    <row r="26" spans="1:7" ht="41.25" customHeight="1">
      <c r="A26" s="132">
        <v>22</v>
      </c>
      <c r="B26" s="134"/>
      <c r="C26" s="135"/>
      <c r="D26" s="135"/>
      <c r="E26" s="135"/>
      <c r="F26" s="142"/>
      <c r="G26" s="147"/>
    </row>
    <row r="27" spans="1:7" ht="41.25" customHeight="1">
      <c r="A27" s="132">
        <v>23</v>
      </c>
      <c r="B27" s="134"/>
      <c r="C27" s="135"/>
      <c r="D27" s="135"/>
      <c r="E27" s="135"/>
      <c r="F27" s="142"/>
      <c r="G27" s="147"/>
    </row>
    <row r="28" spans="1:7" ht="41.25" customHeight="1">
      <c r="A28" s="132">
        <v>24</v>
      </c>
      <c r="B28" s="134"/>
      <c r="C28" s="135"/>
      <c r="D28" s="135"/>
      <c r="E28" s="135"/>
      <c r="F28" s="142"/>
      <c r="G28" s="147"/>
    </row>
    <row r="29" spans="1:7" ht="41.25" customHeight="1">
      <c r="A29" s="132">
        <v>25</v>
      </c>
      <c r="B29" s="134"/>
      <c r="C29" s="135"/>
      <c r="D29" s="135"/>
      <c r="E29" s="135"/>
      <c r="F29" s="142"/>
      <c r="G29" s="147"/>
    </row>
    <row r="30" spans="1:7" ht="41.25" customHeight="1">
      <c r="A30" s="132">
        <v>26</v>
      </c>
      <c r="B30" s="134"/>
      <c r="C30" s="135"/>
      <c r="D30" s="135"/>
      <c r="E30" s="135"/>
      <c r="F30" s="142"/>
      <c r="G30" s="147"/>
    </row>
    <row r="31" spans="1:7" ht="41.25" customHeight="1">
      <c r="A31" s="132">
        <v>27</v>
      </c>
      <c r="B31" s="134"/>
      <c r="C31" s="135"/>
      <c r="D31" s="135"/>
      <c r="E31" s="135"/>
      <c r="F31" s="142"/>
      <c r="G31" s="147"/>
    </row>
    <row r="32" spans="1:7" ht="41.25" customHeight="1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>
      <c r="A104" s="133">
        <v>100</v>
      </c>
      <c r="B104" s="136"/>
      <c r="C104" s="137"/>
      <c r="D104" s="137"/>
      <c r="E104" s="137"/>
      <c r="F104" s="143"/>
      <c r="G104" s="148"/>
    </row>
    <row r="105" spans="1:7" ht="42" customHeight="1">
      <c r="A105" s="149">
        <v>101</v>
      </c>
      <c r="B105" s="145"/>
      <c r="C105" s="146"/>
      <c r="D105" s="146"/>
      <c r="E105" s="146"/>
      <c r="F105" s="150"/>
      <c r="G105" s="151"/>
    </row>
    <row r="106" spans="1:7" ht="42" customHeight="1">
      <c r="A106" s="132">
        <v>102</v>
      </c>
      <c r="B106" s="134"/>
      <c r="C106" s="135"/>
      <c r="D106" s="135"/>
      <c r="E106" s="135"/>
      <c r="F106" s="142"/>
      <c r="G106" s="147"/>
    </row>
    <row r="107" spans="1:7" ht="42" customHeight="1">
      <c r="A107" s="132">
        <v>103</v>
      </c>
      <c r="B107" s="134"/>
      <c r="C107" s="135"/>
      <c r="D107" s="135"/>
      <c r="E107" s="135"/>
      <c r="F107" s="142"/>
      <c r="G107" s="147"/>
    </row>
    <row r="108" spans="1:7" ht="42" customHeight="1">
      <c r="A108" s="132">
        <v>104</v>
      </c>
      <c r="B108" s="134"/>
      <c r="C108" s="135"/>
      <c r="D108" s="135"/>
      <c r="E108" s="135"/>
      <c r="F108" s="142"/>
      <c r="G108" s="147"/>
    </row>
    <row r="109" spans="1:7" ht="42" customHeight="1">
      <c r="A109" s="132">
        <v>105</v>
      </c>
      <c r="B109" s="134"/>
      <c r="C109" s="135"/>
      <c r="D109" s="135"/>
      <c r="E109" s="135"/>
      <c r="F109" s="142"/>
      <c r="G109" s="147"/>
    </row>
    <row r="110" spans="1:7" ht="42" customHeight="1">
      <c r="A110" s="132">
        <v>106</v>
      </c>
      <c r="B110" s="134"/>
      <c r="C110" s="135"/>
      <c r="D110" s="135"/>
      <c r="E110" s="135"/>
      <c r="F110" s="142"/>
      <c r="G110" s="147"/>
    </row>
    <row r="111" spans="1:7" ht="42" customHeight="1">
      <c r="A111" s="132">
        <v>107</v>
      </c>
      <c r="B111" s="134"/>
      <c r="C111" s="135"/>
      <c r="D111" s="135"/>
      <c r="E111" s="135"/>
      <c r="F111" s="142"/>
      <c r="G111" s="147"/>
    </row>
    <row r="112" spans="1:7" ht="42" customHeight="1">
      <c r="A112" s="132">
        <v>108</v>
      </c>
      <c r="B112" s="134"/>
      <c r="C112" s="135"/>
      <c r="D112" s="135"/>
      <c r="E112" s="135"/>
      <c r="F112" s="142"/>
      <c r="G112" s="147"/>
    </row>
    <row r="113" spans="1:7" ht="42" customHeight="1">
      <c r="A113" s="132">
        <v>109</v>
      </c>
      <c r="B113" s="134"/>
      <c r="C113" s="135"/>
      <c r="D113" s="135"/>
      <c r="E113" s="135"/>
      <c r="F113" s="142"/>
      <c r="G113" s="147"/>
    </row>
    <row r="114" spans="1:7" ht="42" customHeight="1">
      <c r="A114" s="132">
        <v>110</v>
      </c>
      <c r="B114" s="134"/>
      <c r="C114" s="135"/>
      <c r="D114" s="135"/>
      <c r="E114" s="135"/>
      <c r="F114" s="142"/>
      <c r="G114" s="147"/>
    </row>
    <row r="115" spans="1:7" ht="42" customHeight="1">
      <c r="A115" s="132">
        <v>111</v>
      </c>
      <c r="B115" s="134"/>
      <c r="C115" s="135"/>
      <c r="D115" s="135"/>
      <c r="E115" s="135"/>
      <c r="F115" s="142"/>
      <c r="G115" s="147"/>
    </row>
    <row r="116" spans="1:7" ht="42" customHeight="1">
      <c r="A116" s="132">
        <v>112</v>
      </c>
      <c r="B116" s="134"/>
      <c r="C116" s="135"/>
      <c r="D116" s="135"/>
      <c r="E116" s="135"/>
      <c r="F116" s="142"/>
      <c r="G116" s="147"/>
    </row>
    <row r="117" spans="1:7" ht="42" customHeight="1">
      <c r="A117" s="132">
        <v>113</v>
      </c>
      <c r="B117" s="134"/>
      <c r="C117" s="135"/>
      <c r="D117" s="135"/>
      <c r="E117" s="135"/>
      <c r="F117" s="142"/>
      <c r="G117" s="147"/>
    </row>
    <row r="118" spans="1:7" ht="42" customHeight="1">
      <c r="A118" s="132">
        <v>114</v>
      </c>
      <c r="B118" s="134"/>
      <c r="C118" s="135"/>
      <c r="D118" s="135"/>
      <c r="E118" s="135"/>
      <c r="F118" s="142"/>
      <c r="G118" s="147"/>
    </row>
    <row r="119" spans="1:7" ht="42" customHeight="1">
      <c r="A119" s="132">
        <v>115</v>
      </c>
      <c r="B119" s="134"/>
      <c r="C119" s="135"/>
      <c r="D119" s="135"/>
      <c r="E119" s="135"/>
      <c r="F119" s="142"/>
      <c r="G119" s="147"/>
    </row>
    <row r="120" spans="1:7" ht="42" customHeight="1">
      <c r="A120" s="132">
        <v>116</v>
      </c>
      <c r="B120" s="134"/>
      <c r="C120" s="135"/>
      <c r="D120" s="135"/>
      <c r="E120" s="135"/>
      <c r="F120" s="142"/>
      <c r="G120" s="147"/>
    </row>
    <row r="121" spans="1:7" ht="42" customHeight="1">
      <c r="A121" s="132">
        <v>117</v>
      </c>
      <c r="B121" s="134"/>
      <c r="C121" s="135"/>
      <c r="D121" s="135"/>
      <c r="E121" s="135"/>
      <c r="F121" s="142"/>
      <c r="G121" s="147"/>
    </row>
    <row r="122" spans="1:7" ht="42" customHeight="1">
      <c r="A122" s="132">
        <v>118</v>
      </c>
      <c r="B122" s="134"/>
      <c r="C122" s="135"/>
      <c r="D122" s="135"/>
      <c r="E122" s="135"/>
      <c r="F122" s="142"/>
      <c r="G122" s="147"/>
    </row>
    <row r="123" spans="1:7" ht="42" customHeight="1">
      <c r="A123" s="132">
        <v>119</v>
      </c>
      <c r="B123" s="134"/>
      <c r="C123" s="135"/>
      <c r="D123" s="135"/>
      <c r="E123" s="135"/>
      <c r="F123" s="142"/>
      <c r="G123" s="147"/>
    </row>
    <row r="124" spans="1:7" ht="42" customHeight="1" thickBot="1">
      <c r="A124" s="133">
        <v>120</v>
      </c>
      <c r="B124" s="136"/>
      <c r="C124" s="137"/>
      <c r="D124" s="137"/>
      <c r="E124" s="137"/>
      <c r="F124" s="143"/>
      <c r="G124" s="148"/>
    </row>
    <row r="125" spans="1:7" ht="42" customHeight="1">
      <c r="A125" s="149">
        <v>121</v>
      </c>
      <c r="B125" s="145"/>
      <c r="C125" s="146"/>
      <c r="D125" s="146"/>
      <c r="E125" s="146"/>
      <c r="F125" s="150"/>
      <c r="G125" s="151"/>
    </row>
    <row r="126" spans="1:7" ht="42" customHeight="1">
      <c r="A126" s="132">
        <v>122</v>
      </c>
      <c r="B126" s="134"/>
      <c r="C126" s="135"/>
      <c r="D126" s="135"/>
      <c r="E126" s="135"/>
      <c r="F126" s="142"/>
      <c r="G126" s="147"/>
    </row>
    <row r="127" spans="1:7" ht="42" customHeight="1">
      <c r="A127" s="132">
        <v>123</v>
      </c>
      <c r="B127" s="134"/>
      <c r="C127" s="135"/>
      <c r="D127" s="135"/>
      <c r="E127" s="135"/>
      <c r="F127" s="142"/>
      <c r="G127" s="147"/>
    </row>
    <row r="128" spans="1:7" ht="42" customHeight="1">
      <c r="A128" s="132">
        <v>124</v>
      </c>
      <c r="B128" s="134"/>
      <c r="C128" s="135"/>
      <c r="D128" s="135"/>
      <c r="E128" s="135"/>
      <c r="F128" s="142"/>
      <c r="G128" s="147"/>
    </row>
    <row r="129" spans="1:7" ht="42" customHeight="1">
      <c r="A129" s="132">
        <v>125</v>
      </c>
      <c r="B129" s="134"/>
      <c r="C129" s="135"/>
      <c r="D129" s="135"/>
      <c r="E129" s="135"/>
      <c r="F129" s="142"/>
      <c r="G129" s="147"/>
    </row>
    <row r="130" spans="1:7" ht="42" customHeight="1">
      <c r="A130" s="132">
        <v>126</v>
      </c>
      <c r="B130" s="134"/>
      <c r="C130" s="135"/>
      <c r="D130" s="135"/>
      <c r="E130" s="135"/>
      <c r="F130" s="142"/>
      <c r="G130" s="147"/>
    </row>
    <row r="131" spans="1:7" ht="42" customHeight="1">
      <c r="A131" s="132">
        <v>127</v>
      </c>
      <c r="B131" s="134"/>
      <c r="C131" s="135"/>
      <c r="D131" s="135"/>
      <c r="E131" s="135"/>
      <c r="F131" s="142"/>
      <c r="G131" s="147"/>
    </row>
    <row r="132" spans="1:7" ht="42" customHeight="1">
      <c r="A132" s="132">
        <v>128</v>
      </c>
      <c r="B132" s="134"/>
      <c r="C132" s="135"/>
      <c r="D132" s="135"/>
      <c r="E132" s="135"/>
      <c r="F132" s="142"/>
      <c r="G132" s="147"/>
    </row>
    <row r="133" spans="1:7" ht="42" customHeight="1">
      <c r="A133" s="132">
        <v>129</v>
      </c>
      <c r="B133" s="134"/>
      <c r="C133" s="135"/>
      <c r="D133" s="135"/>
      <c r="E133" s="135"/>
      <c r="F133" s="142"/>
      <c r="G133" s="147"/>
    </row>
    <row r="134" spans="1:7" ht="42" customHeight="1">
      <c r="A134" s="132">
        <v>130</v>
      </c>
      <c r="B134" s="134"/>
      <c r="C134" s="135"/>
      <c r="D134" s="135"/>
      <c r="E134" s="135"/>
      <c r="F134" s="142"/>
      <c r="G134" s="147"/>
    </row>
    <row r="135" spans="1:7" ht="42" customHeight="1">
      <c r="A135" s="132">
        <v>131</v>
      </c>
      <c r="B135" s="134"/>
      <c r="C135" s="135"/>
      <c r="D135" s="135"/>
      <c r="E135" s="135"/>
      <c r="F135" s="142"/>
      <c r="G135" s="147"/>
    </row>
    <row r="136" spans="1:7" ht="42" customHeight="1">
      <c r="A136" s="132">
        <v>132</v>
      </c>
      <c r="B136" s="134"/>
      <c r="C136" s="135"/>
      <c r="D136" s="135"/>
      <c r="E136" s="135"/>
      <c r="F136" s="142"/>
      <c r="G136" s="147"/>
    </row>
    <row r="137" spans="1:7" ht="42" customHeight="1">
      <c r="A137" s="132">
        <v>133</v>
      </c>
      <c r="B137" s="134"/>
      <c r="C137" s="135"/>
      <c r="D137" s="135"/>
      <c r="E137" s="135"/>
      <c r="F137" s="142"/>
      <c r="G137" s="147"/>
    </row>
    <row r="138" spans="1:7" ht="42" customHeight="1">
      <c r="A138" s="132">
        <v>134</v>
      </c>
      <c r="B138" s="134"/>
      <c r="C138" s="135"/>
      <c r="D138" s="135"/>
      <c r="E138" s="135"/>
      <c r="F138" s="142"/>
      <c r="G138" s="147"/>
    </row>
    <row r="139" spans="1:7" ht="42" customHeight="1">
      <c r="A139" s="132">
        <v>135</v>
      </c>
      <c r="B139" s="134"/>
      <c r="C139" s="135"/>
      <c r="D139" s="135"/>
      <c r="E139" s="135"/>
      <c r="F139" s="142"/>
      <c r="G139" s="147"/>
    </row>
    <row r="140" spans="1:7" ht="42" customHeight="1">
      <c r="A140" s="132">
        <v>136</v>
      </c>
      <c r="B140" s="134"/>
      <c r="C140" s="135"/>
      <c r="D140" s="135"/>
      <c r="E140" s="135"/>
      <c r="F140" s="142"/>
      <c r="G140" s="147"/>
    </row>
    <row r="141" spans="1:7" ht="42" customHeight="1">
      <c r="A141" s="132">
        <v>137</v>
      </c>
      <c r="B141" s="134"/>
      <c r="C141" s="135"/>
      <c r="D141" s="135"/>
      <c r="E141" s="135"/>
      <c r="F141" s="142"/>
      <c r="G141" s="147"/>
    </row>
    <row r="142" spans="1:7" ht="42" customHeight="1">
      <c r="A142" s="132">
        <v>138</v>
      </c>
      <c r="B142" s="134"/>
      <c r="C142" s="135"/>
      <c r="D142" s="135"/>
      <c r="E142" s="135"/>
      <c r="F142" s="142"/>
      <c r="G142" s="147"/>
    </row>
    <row r="143" spans="1:7" ht="42" customHeight="1">
      <c r="A143" s="132">
        <v>139</v>
      </c>
      <c r="B143" s="134"/>
      <c r="C143" s="135"/>
      <c r="D143" s="135"/>
      <c r="E143" s="135"/>
      <c r="F143" s="142"/>
      <c r="G143" s="147"/>
    </row>
    <row r="144" spans="1:7" ht="42" customHeight="1" thickBot="1">
      <c r="A144" s="133">
        <v>140</v>
      </c>
      <c r="B144" s="136"/>
      <c r="C144" s="137"/>
      <c r="D144" s="137"/>
      <c r="E144" s="137"/>
      <c r="F144" s="143"/>
      <c r="G144" s="148"/>
    </row>
    <row r="145" spans="1:7" ht="42" customHeight="1">
      <c r="A145" s="149">
        <v>141</v>
      </c>
      <c r="B145" s="145"/>
      <c r="C145" s="146"/>
      <c r="D145" s="146"/>
      <c r="E145" s="146"/>
      <c r="F145" s="150"/>
      <c r="G145" s="151"/>
    </row>
    <row r="146" spans="1:7" ht="42" customHeight="1">
      <c r="A146" s="132">
        <v>142</v>
      </c>
      <c r="B146" s="134"/>
      <c r="C146" s="135"/>
      <c r="D146" s="135"/>
      <c r="E146" s="135"/>
      <c r="F146" s="142"/>
      <c r="G146" s="147"/>
    </row>
    <row r="147" spans="1:7" ht="42" customHeight="1">
      <c r="A147" s="132">
        <v>143</v>
      </c>
      <c r="B147" s="134"/>
      <c r="C147" s="135"/>
      <c r="D147" s="135"/>
      <c r="E147" s="135"/>
      <c r="F147" s="142"/>
      <c r="G147" s="147"/>
    </row>
    <row r="148" spans="1:7" ht="42" customHeight="1">
      <c r="A148" s="132">
        <v>144</v>
      </c>
      <c r="B148" s="134"/>
      <c r="C148" s="135"/>
      <c r="D148" s="135"/>
      <c r="E148" s="135"/>
      <c r="F148" s="142"/>
      <c r="G148" s="147"/>
    </row>
    <row r="149" spans="1:7" ht="42" customHeight="1">
      <c r="A149" s="132">
        <v>145</v>
      </c>
      <c r="B149" s="134"/>
      <c r="C149" s="135"/>
      <c r="D149" s="135"/>
      <c r="E149" s="135"/>
      <c r="F149" s="142"/>
      <c r="G149" s="147"/>
    </row>
    <row r="150" spans="1:7" ht="42" customHeight="1">
      <c r="A150" s="132">
        <v>146</v>
      </c>
      <c r="B150" s="134"/>
      <c r="C150" s="135"/>
      <c r="D150" s="135"/>
      <c r="E150" s="135"/>
      <c r="F150" s="142"/>
      <c r="G150" s="147"/>
    </row>
    <row r="151" spans="1:7" ht="42" customHeight="1">
      <c r="A151" s="132">
        <v>147</v>
      </c>
      <c r="B151" s="134"/>
      <c r="C151" s="135"/>
      <c r="D151" s="135"/>
      <c r="E151" s="135"/>
      <c r="F151" s="142"/>
      <c r="G151" s="147"/>
    </row>
    <row r="152" spans="1:7" ht="42" customHeight="1">
      <c r="A152" s="132">
        <v>148</v>
      </c>
      <c r="B152" s="134"/>
      <c r="C152" s="135"/>
      <c r="D152" s="135"/>
      <c r="E152" s="135"/>
      <c r="F152" s="142"/>
      <c r="G152" s="147"/>
    </row>
    <row r="153" spans="1:7" ht="42" customHeight="1">
      <c r="A153" s="132">
        <v>149</v>
      </c>
      <c r="B153" s="134"/>
      <c r="C153" s="135"/>
      <c r="D153" s="135"/>
      <c r="E153" s="135"/>
      <c r="F153" s="142"/>
      <c r="G153" s="147"/>
    </row>
    <row r="154" spans="1:7" ht="42" customHeight="1">
      <c r="A154" s="132">
        <v>150</v>
      </c>
      <c r="B154" s="134"/>
      <c r="C154" s="135"/>
      <c r="D154" s="135"/>
      <c r="E154" s="135"/>
      <c r="F154" s="142"/>
      <c r="G154" s="147"/>
    </row>
    <row r="155" spans="1:7" ht="42" customHeight="1">
      <c r="A155" s="132">
        <v>151</v>
      </c>
      <c r="B155" s="134"/>
      <c r="C155" s="135"/>
      <c r="D155" s="135"/>
      <c r="E155" s="135"/>
      <c r="F155" s="142"/>
      <c r="G155" s="147"/>
    </row>
    <row r="156" spans="1:7" ht="42" customHeight="1">
      <c r="A156" s="132">
        <v>152</v>
      </c>
      <c r="B156" s="134"/>
      <c r="C156" s="135"/>
      <c r="D156" s="135"/>
      <c r="E156" s="135"/>
      <c r="F156" s="142"/>
      <c r="G156" s="147"/>
    </row>
    <row r="157" spans="1:7" ht="42" customHeight="1">
      <c r="A157" s="132">
        <v>153</v>
      </c>
      <c r="B157" s="134"/>
      <c r="C157" s="135"/>
      <c r="D157" s="135"/>
      <c r="E157" s="135"/>
      <c r="F157" s="142"/>
      <c r="G157" s="147"/>
    </row>
    <row r="158" spans="1:7" ht="42" customHeight="1">
      <c r="A158" s="132">
        <v>154</v>
      </c>
      <c r="B158" s="134"/>
      <c r="C158" s="135"/>
      <c r="D158" s="135"/>
      <c r="E158" s="135"/>
      <c r="F158" s="142"/>
      <c r="G158" s="147"/>
    </row>
    <row r="159" spans="1:7" ht="42" customHeight="1">
      <c r="A159" s="132">
        <v>155</v>
      </c>
      <c r="B159" s="134"/>
      <c r="C159" s="135"/>
      <c r="D159" s="135"/>
      <c r="E159" s="135"/>
      <c r="F159" s="142"/>
      <c r="G159" s="147"/>
    </row>
    <row r="160" spans="1:7" ht="42" customHeight="1">
      <c r="A160" s="132">
        <v>156</v>
      </c>
      <c r="B160" s="134"/>
      <c r="C160" s="135"/>
      <c r="D160" s="135"/>
      <c r="E160" s="135"/>
      <c r="F160" s="142"/>
      <c r="G160" s="147"/>
    </row>
    <row r="161" spans="1:7" ht="42" customHeight="1">
      <c r="A161" s="132">
        <v>157</v>
      </c>
      <c r="B161" s="134"/>
      <c r="C161" s="135"/>
      <c r="D161" s="135"/>
      <c r="E161" s="135"/>
      <c r="F161" s="142"/>
      <c r="G161" s="147"/>
    </row>
    <row r="162" spans="1:7" ht="42" customHeight="1">
      <c r="A162" s="132">
        <v>158</v>
      </c>
      <c r="B162" s="134"/>
      <c r="C162" s="135"/>
      <c r="D162" s="135"/>
      <c r="E162" s="135"/>
      <c r="F162" s="142"/>
      <c r="G162" s="147"/>
    </row>
    <row r="163" spans="1:7" ht="42" customHeight="1">
      <c r="A163" s="132">
        <v>159</v>
      </c>
      <c r="B163" s="134"/>
      <c r="C163" s="135"/>
      <c r="D163" s="135"/>
      <c r="E163" s="135"/>
      <c r="F163" s="142"/>
      <c r="G163" s="147"/>
    </row>
    <row r="164" spans="1:7" ht="42" customHeight="1" thickBot="1">
      <c r="A164" s="133">
        <v>160</v>
      </c>
      <c r="B164" s="136"/>
      <c r="C164" s="137"/>
      <c r="D164" s="137"/>
      <c r="E164" s="137"/>
      <c r="F164" s="143"/>
      <c r="G164" s="148"/>
    </row>
    <row r="165" spans="1:7" ht="42" customHeight="1">
      <c r="A165" s="149">
        <v>161</v>
      </c>
      <c r="B165" s="145"/>
      <c r="C165" s="146"/>
      <c r="D165" s="146"/>
      <c r="E165" s="146"/>
      <c r="F165" s="150"/>
      <c r="G165" s="151"/>
    </row>
    <row r="166" spans="1:7" ht="42" customHeight="1">
      <c r="A166" s="132">
        <v>162</v>
      </c>
      <c r="B166" s="134"/>
      <c r="C166" s="135"/>
      <c r="D166" s="135"/>
      <c r="E166" s="135"/>
      <c r="F166" s="142"/>
      <c r="G166" s="147"/>
    </row>
    <row r="167" spans="1:7" ht="42" customHeight="1">
      <c r="A167" s="132">
        <v>163</v>
      </c>
      <c r="B167" s="134"/>
      <c r="C167" s="135"/>
      <c r="D167" s="135"/>
      <c r="E167" s="135"/>
      <c r="F167" s="142"/>
      <c r="G167" s="147"/>
    </row>
    <row r="168" spans="1:7" ht="42" customHeight="1">
      <c r="A168" s="132">
        <v>164</v>
      </c>
      <c r="B168" s="134"/>
      <c r="C168" s="135"/>
      <c r="D168" s="135"/>
      <c r="E168" s="135"/>
      <c r="F168" s="142"/>
      <c r="G168" s="147"/>
    </row>
    <row r="169" spans="1:7" ht="42" customHeight="1">
      <c r="A169" s="132">
        <v>165</v>
      </c>
      <c r="B169" s="134"/>
      <c r="C169" s="135"/>
      <c r="D169" s="135"/>
      <c r="E169" s="135"/>
      <c r="F169" s="142"/>
      <c r="G169" s="147"/>
    </row>
    <row r="170" spans="1:7" ht="42" customHeight="1">
      <c r="A170" s="132">
        <v>166</v>
      </c>
      <c r="B170" s="134"/>
      <c r="C170" s="135"/>
      <c r="D170" s="135"/>
      <c r="E170" s="135"/>
      <c r="F170" s="142"/>
      <c r="G170" s="147"/>
    </row>
    <row r="171" spans="1:7" ht="42" customHeight="1">
      <c r="A171" s="132">
        <v>167</v>
      </c>
      <c r="B171" s="134"/>
      <c r="C171" s="135"/>
      <c r="D171" s="135"/>
      <c r="E171" s="135"/>
      <c r="F171" s="142"/>
      <c r="G171" s="147"/>
    </row>
    <row r="172" spans="1:7" ht="42" customHeight="1">
      <c r="A172" s="132">
        <v>168</v>
      </c>
      <c r="B172" s="134"/>
      <c r="C172" s="135"/>
      <c r="D172" s="135"/>
      <c r="E172" s="135"/>
      <c r="F172" s="142"/>
      <c r="G172" s="147"/>
    </row>
    <row r="173" spans="1:7" ht="42" customHeight="1">
      <c r="A173" s="132">
        <v>169</v>
      </c>
      <c r="B173" s="134"/>
      <c r="C173" s="135"/>
      <c r="D173" s="135"/>
      <c r="E173" s="135"/>
      <c r="F173" s="142"/>
      <c r="G173" s="147"/>
    </row>
    <row r="174" spans="1:7" ht="42" customHeight="1">
      <c r="A174" s="132">
        <v>170</v>
      </c>
      <c r="B174" s="134"/>
      <c r="C174" s="135"/>
      <c r="D174" s="135"/>
      <c r="E174" s="135"/>
      <c r="F174" s="142"/>
      <c r="G174" s="147"/>
    </row>
    <row r="175" spans="1:7" ht="42" customHeight="1">
      <c r="A175" s="132">
        <v>171</v>
      </c>
      <c r="B175" s="134"/>
      <c r="C175" s="135"/>
      <c r="D175" s="135"/>
      <c r="E175" s="135"/>
      <c r="F175" s="142"/>
      <c r="G175" s="147"/>
    </row>
    <row r="176" spans="1:7" ht="42" customHeight="1">
      <c r="A176" s="132">
        <v>172</v>
      </c>
      <c r="B176" s="134"/>
      <c r="C176" s="135"/>
      <c r="D176" s="135"/>
      <c r="E176" s="135"/>
      <c r="F176" s="142"/>
      <c r="G176" s="147"/>
    </row>
    <row r="177" spans="1:7" ht="42" customHeight="1">
      <c r="A177" s="132">
        <v>173</v>
      </c>
      <c r="B177" s="134"/>
      <c r="C177" s="135"/>
      <c r="D177" s="135"/>
      <c r="E177" s="135"/>
      <c r="F177" s="142"/>
      <c r="G177" s="147"/>
    </row>
    <row r="178" spans="1:7" ht="42" customHeight="1">
      <c r="A178" s="132">
        <v>174</v>
      </c>
      <c r="B178" s="134"/>
      <c r="C178" s="135"/>
      <c r="D178" s="135"/>
      <c r="E178" s="135"/>
      <c r="F178" s="142"/>
      <c r="G178" s="147"/>
    </row>
    <row r="179" spans="1:7" ht="42" customHeight="1">
      <c r="A179" s="132">
        <v>175</v>
      </c>
      <c r="B179" s="134"/>
      <c r="C179" s="135"/>
      <c r="D179" s="135"/>
      <c r="E179" s="135"/>
      <c r="F179" s="142"/>
      <c r="G179" s="147"/>
    </row>
    <row r="180" spans="1:7" ht="42" customHeight="1">
      <c r="A180" s="132">
        <v>176</v>
      </c>
      <c r="B180" s="134"/>
      <c r="C180" s="135"/>
      <c r="D180" s="135"/>
      <c r="E180" s="135"/>
      <c r="F180" s="142"/>
      <c r="G180" s="147"/>
    </row>
    <row r="181" spans="1:7" ht="42" customHeight="1">
      <c r="A181" s="132">
        <v>177</v>
      </c>
      <c r="B181" s="134"/>
      <c r="C181" s="135"/>
      <c r="D181" s="135"/>
      <c r="E181" s="135"/>
      <c r="F181" s="142"/>
      <c r="G181" s="147"/>
    </row>
    <row r="182" spans="1:7" ht="42" customHeight="1">
      <c r="A182" s="132">
        <v>178</v>
      </c>
      <c r="B182" s="134"/>
      <c r="C182" s="135"/>
      <c r="D182" s="135"/>
      <c r="E182" s="135"/>
      <c r="F182" s="142"/>
      <c r="G182" s="147"/>
    </row>
    <row r="183" spans="1:7" ht="42" customHeight="1">
      <c r="A183" s="132">
        <v>179</v>
      </c>
      <c r="B183" s="134"/>
      <c r="C183" s="135"/>
      <c r="D183" s="135"/>
      <c r="E183" s="135"/>
      <c r="F183" s="142"/>
      <c r="G183" s="147"/>
    </row>
    <row r="184" spans="1:7" ht="42" customHeight="1" thickBot="1">
      <c r="A184" s="133">
        <v>180</v>
      </c>
      <c r="B184" s="136"/>
      <c r="C184" s="137"/>
      <c r="D184" s="137"/>
      <c r="E184" s="137"/>
      <c r="F184" s="143"/>
      <c r="G184" s="148"/>
    </row>
    <row r="185" spans="1:7" ht="42" customHeight="1">
      <c r="A185" s="149">
        <v>181</v>
      </c>
      <c r="B185" s="145"/>
      <c r="C185" s="146"/>
      <c r="D185" s="146"/>
      <c r="E185" s="146"/>
      <c r="F185" s="150"/>
      <c r="G185" s="151"/>
    </row>
    <row r="186" spans="1:7" ht="42" customHeight="1">
      <c r="A186" s="132">
        <v>182</v>
      </c>
      <c r="B186" s="134"/>
      <c r="C186" s="135"/>
      <c r="D186" s="135"/>
      <c r="E186" s="135"/>
      <c r="F186" s="142"/>
      <c r="G186" s="147"/>
    </row>
    <row r="187" spans="1:7" ht="42" customHeight="1">
      <c r="A187" s="132">
        <v>183</v>
      </c>
      <c r="B187" s="134"/>
      <c r="C187" s="135"/>
      <c r="D187" s="135"/>
      <c r="E187" s="135"/>
      <c r="F187" s="142"/>
      <c r="G187" s="147"/>
    </row>
    <row r="188" spans="1:7" ht="42" customHeight="1">
      <c r="A188" s="132">
        <v>184</v>
      </c>
      <c r="B188" s="134"/>
      <c r="C188" s="135"/>
      <c r="D188" s="135"/>
      <c r="E188" s="135"/>
      <c r="F188" s="142"/>
      <c r="G188" s="147"/>
    </row>
    <row r="189" spans="1:7" ht="42" customHeight="1">
      <c r="A189" s="132">
        <v>185</v>
      </c>
      <c r="B189" s="134"/>
      <c r="C189" s="135"/>
      <c r="D189" s="135"/>
      <c r="E189" s="135"/>
      <c r="F189" s="142"/>
      <c r="G189" s="147"/>
    </row>
    <row r="190" spans="1:7" ht="42" customHeight="1">
      <c r="A190" s="132">
        <v>186</v>
      </c>
      <c r="B190" s="134"/>
      <c r="C190" s="135"/>
      <c r="D190" s="135"/>
      <c r="E190" s="135"/>
      <c r="F190" s="142"/>
      <c r="G190" s="147"/>
    </row>
    <row r="191" spans="1:7" ht="42" customHeight="1">
      <c r="A191" s="132">
        <v>187</v>
      </c>
      <c r="B191" s="134"/>
      <c r="C191" s="135"/>
      <c r="D191" s="135"/>
      <c r="E191" s="135"/>
      <c r="F191" s="142"/>
      <c r="G191" s="147"/>
    </row>
    <row r="192" spans="1:7" ht="42" customHeight="1">
      <c r="A192" s="132">
        <v>188</v>
      </c>
      <c r="B192" s="134"/>
      <c r="C192" s="135"/>
      <c r="D192" s="135"/>
      <c r="E192" s="135"/>
      <c r="F192" s="142"/>
      <c r="G192" s="147"/>
    </row>
    <row r="193" spans="1:7" ht="42" customHeight="1">
      <c r="A193" s="132">
        <v>189</v>
      </c>
      <c r="B193" s="134"/>
      <c r="C193" s="135"/>
      <c r="D193" s="135"/>
      <c r="E193" s="135"/>
      <c r="F193" s="142"/>
      <c r="G193" s="147"/>
    </row>
    <row r="194" spans="1:7" ht="42" customHeight="1">
      <c r="A194" s="132">
        <v>190</v>
      </c>
      <c r="B194" s="134"/>
      <c r="C194" s="135"/>
      <c r="D194" s="135"/>
      <c r="E194" s="135"/>
      <c r="F194" s="142"/>
      <c r="G194" s="147"/>
    </row>
    <row r="195" spans="1:7" ht="42" customHeight="1">
      <c r="A195" s="132">
        <v>191</v>
      </c>
      <c r="B195" s="134"/>
      <c r="C195" s="135"/>
      <c r="D195" s="135"/>
      <c r="E195" s="135"/>
      <c r="F195" s="142"/>
      <c r="G195" s="147"/>
    </row>
    <row r="196" spans="1:7" ht="42" customHeight="1">
      <c r="A196" s="132">
        <v>192</v>
      </c>
      <c r="B196" s="134"/>
      <c r="C196" s="135"/>
      <c r="D196" s="135"/>
      <c r="E196" s="135"/>
      <c r="F196" s="142"/>
      <c r="G196" s="147"/>
    </row>
    <row r="197" spans="1:7" ht="42" customHeight="1">
      <c r="A197" s="132">
        <v>193</v>
      </c>
      <c r="B197" s="134"/>
      <c r="C197" s="135"/>
      <c r="D197" s="135"/>
      <c r="E197" s="135"/>
      <c r="F197" s="142"/>
      <c r="G197" s="147"/>
    </row>
    <row r="198" spans="1:7" ht="42" customHeight="1">
      <c r="A198" s="132">
        <v>194</v>
      </c>
      <c r="B198" s="134"/>
      <c r="C198" s="135"/>
      <c r="D198" s="135"/>
      <c r="E198" s="135"/>
      <c r="F198" s="142"/>
      <c r="G198" s="147"/>
    </row>
    <row r="199" spans="1:7" ht="42" customHeight="1">
      <c r="A199" s="132">
        <v>195</v>
      </c>
      <c r="B199" s="134"/>
      <c r="C199" s="135"/>
      <c r="D199" s="135"/>
      <c r="E199" s="135"/>
      <c r="F199" s="142"/>
      <c r="G199" s="147"/>
    </row>
    <row r="200" spans="1:7" ht="42" customHeight="1">
      <c r="A200" s="132">
        <v>196</v>
      </c>
      <c r="B200" s="134"/>
      <c r="C200" s="135"/>
      <c r="D200" s="135"/>
      <c r="E200" s="135"/>
      <c r="F200" s="142"/>
      <c r="G200" s="147"/>
    </row>
    <row r="201" spans="1:7" ht="42" customHeight="1">
      <c r="A201" s="132">
        <v>197</v>
      </c>
      <c r="B201" s="134"/>
      <c r="C201" s="135"/>
      <c r="D201" s="135"/>
      <c r="E201" s="135"/>
      <c r="F201" s="142"/>
      <c r="G201" s="147"/>
    </row>
    <row r="202" spans="1:7" ht="42" customHeight="1">
      <c r="A202" s="132">
        <v>198</v>
      </c>
      <c r="B202" s="134"/>
      <c r="C202" s="135"/>
      <c r="D202" s="135"/>
      <c r="E202" s="135"/>
      <c r="F202" s="142"/>
      <c r="G202" s="147"/>
    </row>
    <row r="203" spans="1:7" ht="42" customHeight="1">
      <c r="A203" s="132">
        <v>199</v>
      </c>
      <c r="B203" s="134"/>
      <c r="C203" s="135"/>
      <c r="D203" s="135"/>
      <c r="E203" s="135"/>
      <c r="F203" s="142"/>
      <c r="G203" s="147"/>
    </row>
    <row r="204" spans="1:7" ht="42" customHeight="1" thickBot="1">
      <c r="A204" s="133">
        <v>200</v>
      </c>
      <c r="B204" s="136"/>
      <c r="C204" s="137"/>
      <c r="D204" s="137"/>
      <c r="E204" s="137"/>
      <c r="F204" s="143"/>
      <c r="G204" s="148"/>
    </row>
    <row r="205" spans="1:7" ht="42" customHeight="1">
      <c r="A205" s="149">
        <v>201</v>
      </c>
      <c r="B205" s="145"/>
      <c r="C205" s="146"/>
      <c r="D205" s="146"/>
      <c r="E205" s="146"/>
      <c r="F205" s="150"/>
      <c r="G205" s="151"/>
    </row>
    <row r="206" spans="1:7" ht="42" customHeight="1">
      <c r="A206" s="132">
        <v>202</v>
      </c>
      <c r="B206" s="134"/>
      <c r="C206" s="135"/>
      <c r="D206" s="135"/>
      <c r="E206" s="135"/>
      <c r="F206" s="142"/>
      <c r="G206" s="147"/>
    </row>
    <row r="207" spans="1:7" ht="42" customHeight="1">
      <c r="A207" s="132">
        <v>203</v>
      </c>
      <c r="B207" s="134"/>
      <c r="C207" s="135"/>
      <c r="D207" s="135"/>
      <c r="E207" s="135"/>
      <c r="F207" s="142"/>
      <c r="G207" s="147"/>
    </row>
    <row r="208" spans="1:7" ht="42" customHeight="1">
      <c r="A208" s="132">
        <v>204</v>
      </c>
      <c r="B208" s="134"/>
      <c r="C208" s="135"/>
      <c r="D208" s="135"/>
      <c r="E208" s="135"/>
      <c r="F208" s="142"/>
      <c r="G208" s="147"/>
    </row>
    <row r="209" spans="1:7" ht="42" customHeight="1">
      <c r="A209" s="132">
        <v>205</v>
      </c>
      <c r="B209" s="134"/>
      <c r="C209" s="135"/>
      <c r="D209" s="135"/>
      <c r="E209" s="135"/>
      <c r="F209" s="142"/>
      <c r="G209" s="147"/>
    </row>
    <row r="210" spans="1:7" ht="42" customHeight="1">
      <c r="A210" s="132">
        <v>206</v>
      </c>
      <c r="B210" s="134"/>
      <c r="C210" s="135"/>
      <c r="D210" s="135"/>
      <c r="E210" s="135"/>
      <c r="F210" s="142"/>
      <c r="G210" s="147"/>
    </row>
    <row r="211" spans="1:7" ht="42" customHeight="1">
      <c r="A211" s="132">
        <v>207</v>
      </c>
      <c r="B211" s="134"/>
      <c r="C211" s="135"/>
      <c r="D211" s="135"/>
      <c r="E211" s="135"/>
      <c r="F211" s="142"/>
      <c r="G211" s="147"/>
    </row>
    <row r="212" spans="1:7" ht="42" customHeight="1">
      <c r="A212" s="132">
        <v>208</v>
      </c>
      <c r="B212" s="134"/>
      <c r="C212" s="135"/>
      <c r="D212" s="135"/>
      <c r="E212" s="135"/>
      <c r="F212" s="142"/>
      <c r="G212" s="147"/>
    </row>
    <row r="213" spans="1:7" ht="42" customHeight="1">
      <c r="A213" s="132">
        <v>209</v>
      </c>
      <c r="B213" s="134"/>
      <c r="C213" s="135"/>
      <c r="D213" s="135"/>
      <c r="E213" s="135"/>
      <c r="F213" s="142"/>
      <c r="G213" s="147"/>
    </row>
    <row r="214" spans="1:7" ht="42" customHeight="1">
      <c r="A214" s="132">
        <v>210</v>
      </c>
      <c r="B214" s="134"/>
      <c r="C214" s="135"/>
      <c r="D214" s="135"/>
      <c r="E214" s="135"/>
      <c r="F214" s="142"/>
      <c r="G214" s="147"/>
    </row>
    <row r="215" spans="1:7" ht="42" customHeight="1">
      <c r="A215" s="132">
        <v>211</v>
      </c>
      <c r="B215" s="134"/>
      <c r="C215" s="135"/>
      <c r="D215" s="135"/>
      <c r="E215" s="135"/>
      <c r="F215" s="142"/>
      <c r="G215" s="147"/>
    </row>
    <row r="216" spans="1:7" ht="42" customHeight="1">
      <c r="A216" s="132">
        <v>212</v>
      </c>
      <c r="B216" s="134"/>
      <c r="C216" s="135"/>
      <c r="D216" s="135"/>
      <c r="E216" s="135"/>
      <c r="F216" s="142"/>
      <c r="G216" s="147"/>
    </row>
    <row r="217" spans="1:7" ht="42" customHeight="1">
      <c r="A217" s="132">
        <v>213</v>
      </c>
      <c r="B217" s="134"/>
      <c r="C217" s="135"/>
      <c r="D217" s="135"/>
      <c r="E217" s="135"/>
      <c r="F217" s="142"/>
      <c r="G217" s="147"/>
    </row>
    <row r="218" spans="1:7" ht="42" customHeight="1">
      <c r="A218" s="132">
        <v>214</v>
      </c>
      <c r="B218" s="134"/>
      <c r="C218" s="135"/>
      <c r="D218" s="135"/>
      <c r="E218" s="135"/>
      <c r="F218" s="142"/>
      <c r="G218" s="147"/>
    </row>
    <row r="219" spans="1:7" ht="42" customHeight="1">
      <c r="A219" s="132">
        <v>215</v>
      </c>
      <c r="B219" s="134"/>
      <c r="C219" s="135"/>
      <c r="D219" s="135"/>
      <c r="E219" s="135"/>
      <c r="F219" s="142"/>
      <c r="G219" s="147"/>
    </row>
    <row r="220" spans="1:7" ht="42" customHeight="1">
      <c r="A220" s="132">
        <v>216</v>
      </c>
      <c r="B220" s="134"/>
      <c r="C220" s="135"/>
      <c r="D220" s="135"/>
      <c r="E220" s="135"/>
      <c r="F220" s="142"/>
      <c r="G220" s="147"/>
    </row>
    <row r="221" spans="1:7" ht="42" customHeight="1">
      <c r="A221" s="132">
        <v>217</v>
      </c>
      <c r="B221" s="134"/>
      <c r="C221" s="135"/>
      <c r="D221" s="135"/>
      <c r="E221" s="135"/>
      <c r="F221" s="142"/>
      <c r="G221" s="147"/>
    </row>
    <row r="222" spans="1:7" ht="42" customHeight="1">
      <c r="A222" s="132">
        <v>218</v>
      </c>
      <c r="B222" s="134"/>
      <c r="C222" s="135"/>
      <c r="D222" s="135"/>
      <c r="E222" s="135"/>
      <c r="F222" s="142"/>
      <c r="G222" s="147"/>
    </row>
    <row r="223" spans="1:7" ht="42" customHeight="1">
      <c r="A223" s="132">
        <v>219</v>
      </c>
      <c r="B223" s="134"/>
      <c r="C223" s="135"/>
      <c r="D223" s="135"/>
      <c r="E223" s="135"/>
      <c r="F223" s="142"/>
      <c r="G223" s="147"/>
    </row>
    <row r="224" spans="1:7" ht="42" customHeight="1" thickBot="1">
      <c r="A224" s="133">
        <v>220</v>
      </c>
      <c r="B224" s="136"/>
      <c r="C224" s="137"/>
      <c r="D224" s="137"/>
      <c r="E224" s="137"/>
      <c r="F224" s="143"/>
      <c r="G224" s="148"/>
    </row>
    <row r="225" spans="1:7" ht="42" customHeight="1">
      <c r="A225" s="149">
        <v>221</v>
      </c>
      <c r="B225" s="145"/>
      <c r="C225" s="146"/>
      <c r="D225" s="146"/>
      <c r="E225" s="146"/>
      <c r="F225" s="150"/>
      <c r="G225" s="151"/>
    </row>
    <row r="226" spans="1:7" ht="42" customHeight="1">
      <c r="A226" s="132">
        <v>222</v>
      </c>
      <c r="B226" s="134"/>
      <c r="C226" s="135"/>
      <c r="D226" s="135"/>
      <c r="E226" s="135"/>
      <c r="F226" s="142"/>
      <c r="G226" s="147"/>
    </row>
    <row r="227" spans="1:7" ht="42" customHeight="1">
      <c r="A227" s="132">
        <v>223</v>
      </c>
      <c r="B227" s="134"/>
      <c r="C227" s="135"/>
      <c r="D227" s="135"/>
      <c r="E227" s="135"/>
      <c r="F227" s="142"/>
      <c r="G227" s="147"/>
    </row>
    <row r="228" spans="1:7" ht="42" customHeight="1">
      <c r="A228" s="132">
        <v>224</v>
      </c>
      <c r="B228" s="134"/>
      <c r="C228" s="135"/>
      <c r="D228" s="135"/>
      <c r="E228" s="135"/>
      <c r="F228" s="142"/>
      <c r="G228" s="147"/>
    </row>
    <row r="229" spans="1:7" ht="42" customHeight="1">
      <c r="A229" s="132">
        <v>225</v>
      </c>
      <c r="B229" s="134"/>
      <c r="C229" s="135"/>
      <c r="D229" s="135"/>
      <c r="E229" s="135"/>
      <c r="F229" s="142"/>
      <c r="G229" s="147"/>
    </row>
    <row r="230" spans="1:7" ht="42" customHeight="1">
      <c r="A230" s="132">
        <v>226</v>
      </c>
      <c r="B230" s="134"/>
      <c r="C230" s="135"/>
      <c r="D230" s="135"/>
      <c r="E230" s="135"/>
      <c r="F230" s="142"/>
      <c r="G230" s="147"/>
    </row>
    <row r="231" spans="1:7" ht="42" customHeight="1">
      <c r="A231" s="132">
        <v>227</v>
      </c>
      <c r="B231" s="134"/>
      <c r="C231" s="135"/>
      <c r="D231" s="135"/>
      <c r="E231" s="135"/>
      <c r="F231" s="142"/>
      <c r="G231" s="147"/>
    </row>
    <row r="232" spans="1:7" ht="42" customHeight="1">
      <c r="A232" s="132">
        <v>228</v>
      </c>
      <c r="B232" s="134"/>
      <c r="C232" s="135"/>
      <c r="D232" s="135"/>
      <c r="E232" s="135"/>
      <c r="F232" s="142"/>
      <c r="G232" s="147"/>
    </row>
    <row r="233" spans="1:7" ht="42" customHeight="1">
      <c r="A233" s="132">
        <v>229</v>
      </c>
      <c r="B233" s="134"/>
      <c r="C233" s="135"/>
      <c r="D233" s="135"/>
      <c r="E233" s="135"/>
      <c r="F233" s="142"/>
      <c r="G233" s="147"/>
    </row>
    <row r="234" spans="1:7" ht="42" customHeight="1">
      <c r="A234" s="132">
        <v>230</v>
      </c>
      <c r="B234" s="134"/>
      <c r="C234" s="135"/>
      <c r="D234" s="135"/>
      <c r="E234" s="135"/>
      <c r="F234" s="142"/>
      <c r="G234" s="147"/>
    </row>
    <row r="235" spans="1:7" ht="42" customHeight="1">
      <c r="A235" s="132">
        <v>231</v>
      </c>
      <c r="B235" s="134"/>
      <c r="C235" s="135"/>
      <c r="D235" s="135"/>
      <c r="E235" s="135"/>
      <c r="F235" s="142"/>
      <c r="G235" s="147"/>
    </row>
    <row r="236" spans="1:7" ht="42" customHeight="1">
      <c r="A236" s="132">
        <v>232</v>
      </c>
      <c r="B236" s="134"/>
      <c r="C236" s="135"/>
      <c r="D236" s="135"/>
      <c r="E236" s="135"/>
      <c r="F236" s="142"/>
      <c r="G236" s="147"/>
    </row>
    <row r="237" spans="1:7" ht="42" customHeight="1">
      <c r="A237" s="132">
        <v>233</v>
      </c>
      <c r="B237" s="134"/>
      <c r="C237" s="135"/>
      <c r="D237" s="135"/>
      <c r="E237" s="135"/>
      <c r="F237" s="142"/>
      <c r="G237" s="147"/>
    </row>
    <row r="238" spans="1:7" ht="42" customHeight="1">
      <c r="A238" s="132">
        <v>234</v>
      </c>
      <c r="B238" s="134"/>
      <c r="C238" s="135"/>
      <c r="D238" s="135"/>
      <c r="E238" s="135"/>
      <c r="F238" s="142"/>
      <c r="G238" s="147"/>
    </row>
    <row r="239" spans="1:7" ht="42" customHeight="1">
      <c r="A239" s="132">
        <v>235</v>
      </c>
      <c r="B239" s="134"/>
      <c r="C239" s="135"/>
      <c r="D239" s="135"/>
      <c r="E239" s="135"/>
      <c r="F239" s="142"/>
      <c r="G239" s="147"/>
    </row>
    <row r="240" spans="1:7" ht="42" customHeight="1">
      <c r="A240" s="132">
        <v>236</v>
      </c>
      <c r="B240" s="134"/>
      <c r="C240" s="135"/>
      <c r="D240" s="135"/>
      <c r="E240" s="135"/>
      <c r="F240" s="142"/>
      <c r="G240" s="147"/>
    </row>
    <row r="241" spans="1:7" ht="42" customHeight="1">
      <c r="A241" s="132">
        <v>237</v>
      </c>
      <c r="B241" s="134"/>
      <c r="C241" s="135"/>
      <c r="D241" s="135"/>
      <c r="E241" s="135"/>
      <c r="F241" s="142"/>
      <c r="G241" s="147"/>
    </row>
    <row r="242" spans="1:7" ht="42" customHeight="1">
      <c r="A242" s="132">
        <v>238</v>
      </c>
      <c r="B242" s="134"/>
      <c r="C242" s="135"/>
      <c r="D242" s="135"/>
      <c r="E242" s="135"/>
      <c r="F242" s="142"/>
      <c r="G242" s="147"/>
    </row>
    <row r="243" spans="1:7" ht="42" customHeight="1">
      <c r="A243" s="132">
        <v>239</v>
      </c>
      <c r="B243" s="134"/>
      <c r="C243" s="135"/>
      <c r="D243" s="135"/>
      <c r="E243" s="135"/>
      <c r="F243" s="142"/>
      <c r="G243" s="147"/>
    </row>
    <row r="244" spans="1:7" ht="42" customHeight="1" thickBot="1">
      <c r="A244" s="133">
        <v>240</v>
      </c>
      <c r="B244" s="136"/>
      <c r="C244" s="137"/>
      <c r="D244" s="137"/>
      <c r="E244" s="137"/>
      <c r="F244" s="143"/>
      <c r="G244" s="148"/>
    </row>
    <row r="245" spans="1:7" ht="42" customHeight="1">
      <c r="A245" s="149">
        <v>241</v>
      </c>
      <c r="B245" s="145"/>
      <c r="C245" s="146"/>
      <c r="D245" s="146"/>
      <c r="E245" s="146"/>
      <c r="F245" s="150"/>
      <c r="G245" s="151"/>
    </row>
    <row r="246" spans="1:7" ht="42" customHeight="1">
      <c r="A246" s="132">
        <v>242</v>
      </c>
      <c r="B246" s="134"/>
      <c r="C246" s="135"/>
      <c r="D246" s="135"/>
      <c r="E246" s="135"/>
      <c r="F246" s="142"/>
      <c r="G246" s="147"/>
    </row>
    <row r="247" spans="1:7" ht="42" customHeight="1">
      <c r="A247" s="132">
        <v>243</v>
      </c>
      <c r="B247" s="134"/>
      <c r="C247" s="135"/>
      <c r="D247" s="135"/>
      <c r="E247" s="135"/>
      <c r="F247" s="142"/>
      <c r="G247" s="147"/>
    </row>
    <row r="248" spans="1:7" ht="42" customHeight="1">
      <c r="A248" s="132">
        <v>244</v>
      </c>
      <c r="B248" s="134"/>
      <c r="C248" s="135"/>
      <c r="D248" s="135"/>
      <c r="E248" s="135"/>
      <c r="F248" s="142"/>
      <c r="G248" s="147"/>
    </row>
    <row r="249" spans="1:7" ht="42" customHeight="1">
      <c r="A249" s="132">
        <v>245</v>
      </c>
      <c r="B249" s="134"/>
      <c r="C249" s="135"/>
      <c r="D249" s="135"/>
      <c r="E249" s="135"/>
      <c r="F249" s="142"/>
      <c r="G249" s="147"/>
    </row>
    <row r="250" spans="1:7" ht="42" customHeight="1">
      <c r="A250" s="132">
        <v>246</v>
      </c>
      <c r="B250" s="134"/>
      <c r="C250" s="135"/>
      <c r="D250" s="135"/>
      <c r="E250" s="135"/>
      <c r="F250" s="142"/>
      <c r="G250" s="147"/>
    </row>
    <row r="251" spans="1:7" ht="42" customHeight="1">
      <c r="A251" s="132">
        <v>247</v>
      </c>
      <c r="B251" s="134"/>
      <c r="C251" s="135"/>
      <c r="D251" s="135"/>
      <c r="E251" s="135"/>
      <c r="F251" s="142"/>
      <c r="G251" s="147"/>
    </row>
    <row r="252" spans="1:7" ht="42" customHeight="1">
      <c r="A252" s="132">
        <v>248</v>
      </c>
      <c r="B252" s="134"/>
      <c r="C252" s="135"/>
      <c r="D252" s="135"/>
      <c r="E252" s="135"/>
      <c r="F252" s="142"/>
      <c r="G252" s="147"/>
    </row>
    <row r="253" spans="1:7" ht="42" customHeight="1">
      <c r="A253" s="132">
        <v>249</v>
      </c>
      <c r="B253" s="134"/>
      <c r="C253" s="135"/>
      <c r="D253" s="135"/>
      <c r="E253" s="135"/>
      <c r="F253" s="142"/>
      <c r="G253" s="147"/>
    </row>
    <row r="254" spans="1:7" ht="42" customHeight="1">
      <c r="A254" s="132">
        <v>250</v>
      </c>
      <c r="B254" s="134"/>
      <c r="C254" s="135"/>
      <c r="D254" s="135"/>
      <c r="E254" s="135"/>
      <c r="F254" s="142"/>
      <c r="G254" s="147"/>
    </row>
    <row r="255" spans="1:7" ht="42" customHeight="1">
      <c r="A255" s="132">
        <v>251</v>
      </c>
      <c r="B255" s="134"/>
      <c r="C255" s="135"/>
      <c r="D255" s="135"/>
      <c r="E255" s="135"/>
      <c r="F255" s="142"/>
      <c r="G255" s="147"/>
    </row>
    <row r="256" spans="1:7" ht="42" customHeight="1">
      <c r="A256" s="132">
        <v>252</v>
      </c>
      <c r="B256" s="134"/>
      <c r="C256" s="135"/>
      <c r="D256" s="135"/>
      <c r="E256" s="135"/>
      <c r="F256" s="142"/>
      <c r="G256" s="147"/>
    </row>
    <row r="257" spans="1:7" ht="42" customHeight="1">
      <c r="A257" s="132">
        <v>253</v>
      </c>
      <c r="B257" s="134"/>
      <c r="C257" s="135"/>
      <c r="D257" s="135"/>
      <c r="E257" s="135"/>
      <c r="F257" s="142"/>
      <c r="G257" s="147"/>
    </row>
    <row r="258" spans="1:7" ht="42" customHeight="1">
      <c r="A258" s="132">
        <v>254</v>
      </c>
      <c r="B258" s="134"/>
      <c r="C258" s="135"/>
      <c r="D258" s="135"/>
      <c r="E258" s="135"/>
      <c r="F258" s="142"/>
      <c r="G258" s="147"/>
    </row>
    <row r="259" spans="1:7" ht="42" customHeight="1">
      <c r="A259" s="132">
        <v>255</v>
      </c>
      <c r="B259" s="134"/>
      <c r="C259" s="135"/>
      <c r="D259" s="135"/>
      <c r="E259" s="135"/>
      <c r="F259" s="142"/>
      <c r="G259" s="147"/>
    </row>
    <row r="260" spans="1:7" ht="42" customHeight="1">
      <c r="A260" s="132">
        <v>256</v>
      </c>
      <c r="B260" s="134"/>
      <c r="C260" s="135"/>
      <c r="D260" s="135"/>
      <c r="E260" s="135"/>
      <c r="F260" s="142"/>
      <c r="G260" s="147"/>
    </row>
    <row r="261" spans="1:7" ht="42" customHeight="1">
      <c r="A261" s="132">
        <v>257</v>
      </c>
      <c r="B261" s="134"/>
      <c r="C261" s="135"/>
      <c r="D261" s="135"/>
      <c r="E261" s="135"/>
      <c r="F261" s="142"/>
      <c r="G261" s="147"/>
    </row>
    <row r="262" spans="1:7" ht="42" customHeight="1">
      <c r="A262" s="132">
        <v>258</v>
      </c>
      <c r="B262" s="134"/>
      <c r="C262" s="135"/>
      <c r="D262" s="135"/>
      <c r="E262" s="135"/>
      <c r="F262" s="142"/>
      <c r="G262" s="147"/>
    </row>
    <row r="263" spans="1:7" ht="42" customHeight="1">
      <c r="A263" s="132">
        <v>259</v>
      </c>
      <c r="B263" s="134"/>
      <c r="C263" s="135"/>
      <c r="D263" s="135"/>
      <c r="E263" s="135"/>
      <c r="F263" s="142"/>
      <c r="G263" s="147"/>
    </row>
    <row r="264" spans="1:7" ht="42" customHeight="1" thickBot="1">
      <c r="A264" s="133">
        <v>260</v>
      </c>
      <c r="B264" s="136"/>
      <c r="C264" s="137"/>
      <c r="D264" s="137"/>
      <c r="E264" s="137"/>
      <c r="F264" s="143"/>
      <c r="G264" s="148"/>
    </row>
    <row r="265" spans="1:7" ht="42" customHeight="1">
      <c r="A265" s="149">
        <v>261</v>
      </c>
      <c r="B265" s="145"/>
      <c r="C265" s="146"/>
      <c r="D265" s="146"/>
      <c r="E265" s="146"/>
      <c r="F265" s="150"/>
      <c r="G265" s="151"/>
    </row>
    <row r="266" spans="1:7" ht="42" customHeight="1">
      <c r="A266" s="132">
        <v>262</v>
      </c>
      <c r="B266" s="134"/>
      <c r="C266" s="135"/>
      <c r="D266" s="135"/>
      <c r="E266" s="135"/>
      <c r="F266" s="142"/>
      <c r="G266" s="147"/>
    </row>
    <row r="267" spans="1:7" ht="42" customHeight="1">
      <c r="A267" s="132">
        <v>263</v>
      </c>
      <c r="B267" s="134"/>
      <c r="C267" s="135"/>
      <c r="D267" s="135"/>
      <c r="E267" s="135"/>
      <c r="F267" s="142"/>
      <c r="G267" s="147"/>
    </row>
    <row r="268" spans="1:7" ht="42" customHeight="1">
      <c r="A268" s="132">
        <v>264</v>
      </c>
      <c r="B268" s="134"/>
      <c r="C268" s="135"/>
      <c r="D268" s="135"/>
      <c r="E268" s="135"/>
      <c r="F268" s="142"/>
      <c r="G268" s="147"/>
    </row>
    <row r="269" spans="1:7" ht="42" customHeight="1">
      <c r="A269" s="132">
        <v>265</v>
      </c>
      <c r="B269" s="134"/>
      <c r="C269" s="135"/>
      <c r="D269" s="135"/>
      <c r="E269" s="135"/>
      <c r="F269" s="142"/>
      <c r="G269" s="147"/>
    </row>
    <row r="270" spans="1:7" ht="42" customHeight="1">
      <c r="A270" s="132">
        <v>266</v>
      </c>
      <c r="B270" s="134"/>
      <c r="C270" s="135"/>
      <c r="D270" s="135"/>
      <c r="E270" s="135"/>
      <c r="F270" s="142"/>
      <c r="G270" s="147"/>
    </row>
    <row r="271" spans="1:7" ht="42" customHeight="1">
      <c r="A271" s="132">
        <v>267</v>
      </c>
      <c r="B271" s="134"/>
      <c r="C271" s="135"/>
      <c r="D271" s="135"/>
      <c r="E271" s="135"/>
      <c r="F271" s="142"/>
      <c r="G271" s="147"/>
    </row>
    <row r="272" spans="1:7" ht="42" customHeight="1">
      <c r="A272" s="132">
        <v>268</v>
      </c>
      <c r="B272" s="134"/>
      <c r="C272" s="135"/>
      <c r="D272" s="135"/>
      <c r="E272" s="135"/>
      <c r="F272" s="142"/>
      <c r="G272" s="147"/>
    </row>
    <row r="273" spans="1:7" ht="42" customHeight="1">
      <c r="A273" s="132">
        <v>269</v>
      </c>
      <c r="B273" s="134"/>
      <c r="C273" s="135"/>
      <c r="D273" s="135"/>
      <c r="E273" s="135"/>
      <c r="F273" s="142"/>
      <c r="G273" s="147"/>
    </row>
    <row r="274" spans="1:7" ht="42" customHeight="1">
      <c r="A274" s="132">
        <v>270</v>
      </c>
      <c r="B274" s="134"/>
      <c r="C274" s="135"/>
      <c r="D274" s="135"/>
      <c r="E274" s="135"/>
      <c r="F274" s="142"/>
      <c r="G274" s="147"/>
    </row>
    <row r="275" spans="1:7" ht="42" customHeight="1">
      <c r="A275" s="132">
        <v>271</v>
      </c>
      <c r="B275" s="134"/>
      <c r="C275" s="135"/>
      <c r="D275" s="135"/>
      <c r="E275" s="135"/>
      <c r="F275" s="142"/>
      <c r="G275" s="147"/>
    </row>
    <row r="276" spans="1:7" ht="42" customHeight="1">
      <c r="A276" s="132">
        <v>272</v>
      </c>
      <c r="B276" s="134"/>
      <c r="C276" s="135"/>
      <c r="D276" s="135"/>
      <c r="E276" s="135"/>
      <c r="F276" s="142"/>
      <c r="G276" s="147"/>
    </row>
    <row r="277" spans="1:7" ht="42" customHeight="1">
      <c r="A277" s="132">
        <v>273</v>
      </c>
      <c r="B277" s="134"/>
      <c r="C277" s="135"/>
      <c r="D277" s="135"/>
      <c r="E277" s="135"/>
      <c r="F277" s="142"/>
      <c r="G277" s="147"/>
    </row>
    <row r="278" spans="1:7" ht="42" customHeight="1">
      <c r="A278" s="132">
        <v>274</v>
      </c>
      <c r="B278" s="134"/>
      <c r="C278" s="135"/>
      <c r="D278" s="135"/>
      <c r="E278" s="135"/>
      <c r="F278" s="142"/>
      <c r="G278" s="147"/>
    </row>
    <row r="279" spans="1:7" ht="42" customHeight="1">
      <c r="A279" s="132">
        <v>275</v>
      </c>
      <c r="B279" s="134"/>
      <c r="C279" s="135"/>
      <c r="D279" s="135"/>
      <c r="E279" s="135"/>
      <c r="F279" s="142"/>
      <c r="G279" s="147"/>
    </row>
    <row r="280" spans="1:7" ht="42" customHeight="1">
      <c r="A280" s="132">
        <v>276</v>
      </c>
      <c r="B280" s="134"/>
      <c r="C280" s="135"/>
      <c r="D280" s="135"/>
      <c r="E280" s="135"/>
      <c r="F280" s="142"/>
      <c r="G280" s="147"/>
    </row>
    <row r="281" spans="1:7" ht="42" customHeight="1">
      <c r="A281" s="132">
        <v>277</v>
      </c>
      <c r="B281" s="134"/>
      <c r="C281" s="135"/>
      <c r="D281" s="135"/>
      <c r="E281" s="135"/>
      <c r="F281" s="142"/>
      <c r="G281" s="147"/>
    </row>
    <row r="282" spans="1:7" ht="42" customHeight="1">
      <c r="A282" s="132">
        <v>278</v>
      </c>
      <c r="B282" s="134"/>
      <c r="C282" s="135"/>
      <c r="D282" s="135"/>
      <c r="E282" s="135"/>
      <c r="F282" s="142"/>
      <c r="G282" s="147"/>
    </row>
    <row r="283" spans="1:7" ht="42" customHeight="1">
      <c r="A283" s="132">
        <v>279</v>
      </c>
      <c r="B283" s="134"/>
      <c r="C283" s="135"/>
      <c r="D283" s="135"/>
      <c r="E283" s="135"/>
      <c r="F283" s="142"/>
      <c r="G283" s="147"/>
    </row>
    <row r="284" spans="1:7" ht="42" customHeight="1" thickBot="1">
      <c r="A284" s="133">
        <v>280</v>
      </c>
      <c r="B284" s="136"/>
      <c r="C284" s="137"/>
      <c r="D284" s="137"/>
      <c r="E284" s="137"/>
      <c r="F284" s="143"/>
      <c r="G284" s="148"/>
    </row>
    <row r="285" spans="1:7" ht="42" customHeight="1">
      <c r="A285" s="149">
        <v>281</v>
      </c>
      <c r="B285" s="145"/>
      <c r="C285" s="146"/>
      <c r="D285" s="146"/>
      <c r="E285" s="146"/>
      <c r="F285" s="150"/>
      <c r="G285" s="151"/>
    </row>
    <row r="286" spans="1:7" ht="42" customHeight="1">
      <c r="A286" s="132">
        <v>282</v>
      </c>
      <c r="B286" s="134"/>
      <c r="C286" s="135"/>
      <c r="D286" s="135"/>
      <c r="E286" s="135"/>
      <c r="F286" s="142"/>
      <c r="G286" s="147"/>
    </row>
    <row r="287" spans="1:7" ht="42" customHeight="1">
      <c r="A287" s="132">
        <v>283</v>
      </c>
      <c r="B287" s="134"/>
      <c r="C287" s="135"/>
      <c r="D287" s="135"/>
      <c r="E287" s="135"/>
      <c r="F287" s="142"/>
      <c r="G287" s="147"/>
    </row>
    <row r="288" spans="1:7" ht="42" customHeight="1">
      <c r="A288" s="132">
        <v>284</v>
      </c>
      <c r="B288" s="134"/>
      <c r="C288" s="135"/>
      <c r="D288" s="135"/>
      <c r="E288" s="135"/>
      <c r="F288" s="142"/>
      <c r="G288" s="147"/>
    </row>
    <row r="289" spans="1:7" ht="42" customHeight="1">
      <c r="A289" s="132">
        <v>285</v>
      </c>
      <c r="B289" s="134"/>
      <c r="C289" s="135"/>
      <c r="D289" s="135"/>
      <c r="E289" s="135"/>
      <c r="F289" s="142"/>
      <c r="G289" s="147"/>
    </row>
    <row r="290" spans="1:7" ht="42" customHeight="1">
      <c r="A290" s="132">
        <v>286</v>
      </c>
      <c r="B290" s="134"/>
      <c r="C290" s="135"/>
      <c r="D290" s="135"/>
      <c r="E290" s="135"/>
      <c r="F290" s="142"/>
      <c r="G290" s="147"/>
    </row>
    <row r="291" spans="1:7" ht="42" customHeight="1">
      <c r="A291" s="132">
        <v>287</v>
      </c>
      <c r="B291" s="134"/>
      <c r="C291" s="135"/>
      <c r="D291" s="135"/>
      <c r="E291" s="135"/>
      <c r="F291" s="142"/>
      <c r="G291" s="147"/>
    </row>
    <row r="292" spans="1:7" ht="42" customHeight="1">
      <c r="A292" s="132">
        <v>288</v>
      </c>
      <c r="B292" s="134"/>
      <c r="C292" s="135"/>
      <c r="D292" s="135"/>
      <c r="E292" s="135"/>
      <c r="F292" s="142"/>
      <c r="G292" s="147"/>
    </row>
    <row r="293" spans="1:7" ht="42" customHeight="1">
      <c r="A293" s="132">
        <v>289</v>
      </c>
      <c r="B293" s="134"/>
      <c r="C293" s="135"/>
      <c r="D293" s="135"/>
      <c r="E293" s="135"/>
      <c r="F293" s="142"/>
      <c r="G293" s="147"/>
    </row>
    <row r="294" spans="1:7" ht="42" customHeight="1">
      <c r="A294" s="132">
        <v>290</v>
      </c>
      <c r="B294" s="134"/>
      <c r="C294" s="135"/>
      <c r="D294" s="135"/>
      <c r="E294" s="135"/>
      <c r="F294" s="142"/>
      <c r="G294" s="147"/>
    </row>
    <row r="295" spans="1:7" ht="42" customHeight="1">
      <c r="A295" s="132">
        <v>291</v>
      </c>
      <c r="B295" s="134"/>
      <c r="C295" s="135"/>
      <c r="D295" s="135"/>
      <c r="E295" s="135"/>
      <c r="F295" s="142"/>
      <c r="G295" s="147"/>
    </row>
    <row r="296" spans="1:7" ht="42" customHeight="1">
      <c r="A296" s="132">
        <v>292</v>
      </c>
      <c r="B296" s="134"/>
      <c r="C296" s="135"/>
      <c r="D296" s="135"/>
      <c r="E296" s="135"/>
      <c r="F296" s="142"/>
      <c r="G296" s="147"/>
    </row>
    <row r="297" spans="1:7" ht="42" customHeight="1">
      <c r="A297" s="132">
        <v>293</v>
      </c>
      <c r="B297" s="134"/>
      <c r="C297" s="135"/>
      <c r="D297" s="135"/>
      <c r="E297" s="135"/>
      <c r="F297" s="142"/>
      <c r="G297" s="147"/>
    </row>
    <row r="298" spans="1:7" ht="42" customHeight="1">
      <c r="A298" s="132">
        <v>294</v>
      </c>
      <c r="B298" s="134"/>
      <c r="C298" s="135"/>
      <c r="D298" s="135"/>
      <c r="E298" s="135"/>
      <c r="F298" s="142"/>
      <c r="G298" s="147"/>
    </row>
    <row r="299" spans="1:7" ht="42" customHeight="1">
      <c r="A299" s="132">
        <v>295</v>
      </c>
      <c r="B299" s="134"/>
      <c r="C299" s="135"/>
      <c r="D299" s="135"/>
      <c r="E299" s="135"/>
      <c r="F299" s="142"/>
      <c r="G299" s="147"/>
    </row>
    <row r="300" spans="1:7" ht="42" customHeight="1">
      <c r="A300" s="132">
        <v>296</v>
      </c>
      <c r="B300" s="134"/>
      <c r="C300" s="135"/>
      <c r="D300" s="135"/>
      <c r="E300" s="135"/>
      <c r="F300" s="142"/>
      <c r="G300" s="147"/>
    </row>
    <row r="301" spans="1:7" ht="42" customHeight="1">
      <c r="A301" s="132">
        <v>297</v>
      </c>
      <c r="B301" s="134"/>
      <c r="C301" s="135"/>
      <c r="D301" s="135"/>
      <c r="E301" s="135"/>
      <c r="F301" s="142"/>
      <c r="G301" s="147"/>
    </row>
    <row r="302" spans="1:7" ht="42" customHeight="1">
      <c r="A302" s="132">
        <v>298</v>
      </c>
      <c r="B302" s="134"/>
      <c r="C302" s="135"/>
      <c r="D302" s="135"/>
      <c r="E302" s="135"/>
      <c r="F302" s="142"/>
      <c r="G302" s="147"/>
    </row>
    <row r="303" spans="1:7" ht="42" customHeight="1">
      <c r="A303" s="132">
        <v>299</v>
      </c>
      <c r="B303" s="134"/>
      <c r="C303" s="135"/>
      <c r="D303" s="135"/>
      <c r="E303" s="135"/>
      <c r="F303" s="142"/>
      <c r="G303" s="147"/>
    </row>
    <row r="304" spans="1:7" ht="42" customHeight="1" thickBot="1">
      <c r="A304" s="133">
        <v>300</v>
      </c>
      <c r="B304" s="136"/>
      <c r="C304" s="137"/>
      <c r="D304" s="137"/>
      <c r="E304" s="137"/>
      <c r="F304" s="143"/>
      <c r="G304" s="148"/>
    </row>
    <row r="305" spans="1:7" ht="42" customHeight="1">
      <c r="A305" s="149">
        <v>301</v>
      </c>
      <c r="B305" s="145"/>
      <c r="C305" s="146"/>
      <c r="D305" s="146"/>
      <c r="E305" s="146"/>
      <c r="F305" s="150"/>
      <c r="G305" s="151"/>
    </row>
    <row r="306" spans="1:7" ht="42" customHeight="1">
      <c r="A306" s="132">
        <v>302</v>
      </c>
      <c r="B306" s="134"/>
      <c r="C306" s="135"/>
      <c r="D306" s="135"/>
      <c r="E306" s="135"/>
      <c r="F306" s="142"/>
      <c r="G306" s="147"/>
    </row>
    <row r="307" spans="1:7" ht="42" customHeight="1">
      <c r="A307" s="132">
        <v>303</v>
      </c>
      <c r="B307" s="134"/>
      <c r="C307" s="135"/>
      <c r="D307" s="135"/>
      <c r="E307" s="135"/>
      <c r="F307" s="142"/>
      <c r="G307" s="147"/>
    </row>
    <row r="308" spans="1:7" ht="42" customHeight="1">
      <c r="A308" s="132">
        <v>304</v>
      </c>
      <c r="B308" s="134"/>
      <c r="C308" s="135"/>
      <c r="D308" s="135"/>
      <c r="E308" s="135"/>
      <c r="F308" s="142"/>
      <c r="G308" s="147"/>
    </row>
    <row r="309" spans="1:7" ht="42" customHeight="1">
      <c r="A309" s="132">
        <v>305</v>
      </c>
      <c r="B309" s="134"/>
      <c r="C309" s="135"/>
      <c r="D309" s="135"/>
      <c r="E309" s="135"/>
      <c r="F309" s="142"/>
      <c r="G309" s="147"/>
    </row>
    <row r="310" spans="1:7" ht="42" customHeight="1">
      <c r="A310" s="132">
        <v>306</v>
      </c>
      <c r="B310" s="134"/>
      <c r="C310" s="135"/>
      <c r="D310" s="135"/>
      <c r="E310" s="135"/>
      <c r="F310" s="142"/>
      <c r="G310" s="147"/>
    </row>
    <row r="311" spans="1:7" ht="42" customHeight="1">
      <c r="A311" s="132">
        <v>307</v>
      </c>
      <c r="B311" s="134"/>
      <c r="C311" s="135"/>
      <c r="D311" s="135"/>
      <c r="E311" s="135"/>
      <c r="F311" s="142"/>
      <c r="G311" s="147"/>
    </row>
    <row r="312" spans="1:7" ht="42" customHeight="1">
      <c r="A312" s="132">
        <v>308</v>
      </c>
      <c r="B312" s="134"/>
      <c r="C312" s="135"/>
      <c r="D312" s="135"/>
      <c r="E312" s="135"/>
      <c r="F312" s="142"/>
      <c r="G312" s="147"/>
    </row>
    <row r="313" spans="1:7" ht="42" customHeight="1">
      <c r="A313" s="132">
        <v>309</v>
      </c>
      <c r="B313" s="134"/>
      <c r="C313" s="135"/>
      <c r="D313" s="135"/>
      <c r="E313" s="135"/>
      <c r="F313" s="142"/>
      <c r="G313" s="147"/>
    </row>
    <row r="314" spans="1:7" ht="42" customHeight="1">
      <c r="A314" s="132">
        <v>310</v>
      </c>
      <c r="B314" s="134"/>
      <c r="C314" s="135"/>
      <c r="D314" s="135"/>
      <c r="E314" s="135"/>
      <c r="F314" s="142"/>
      <c r="G314" s="147"/>
    </row>
    <row r="315" spans="1:7" ht="42" customHeight="1">
      <c r="A315" s="132">
        <v>311</v>
      </c>
      <c r="B315" s="134"/>
      <c r="C315" s="135"/>
      <c r="D315" s="135"/>
      <c r="E315" s="135"/>
      <c r="F315" s="142"/>
      <c r="G315" s="147"/>
    </row>
    <row r="316" spans="1:7" ht="42" customHeight="1">
      <c r="A316" s="132">
        <v>312</v>
      </c>
      <c r="B316" s="134"/>
      <c r="C316" s="135"/>
      <c r="D316" s="135"/>
      <c r="E316" s="135"/>
      <c r="F316" s="142"/>
      <c r="G316" s="147"/>
    </row>
    <row r="317" spans="1:7" ht="42" customHeight="1">
      <c r="A317" s="132">
        <v>313</v>
      </c>
      <c r="B317" s="134"/>
      <c r="C317" s="135"/>
      <c r="D317" s="135"/>
      <c r="E317" s="135"/>
      <c r="F317" s="142"/>
      <c r="G317" s="147"/>
    </row>
    <row r="318" spans="1:7" ht="42" customHeight="1">
      <c r="A318" s="132">
        <v>314</v>
      </c>
      <c r="B318" s="134"/>
      <c r="C318" s="135"/>
      <c r="D318" s="135"/>
      <c r="E318" s="135"/>
      <c r="F318" s="142"/>
      <c r="G318" s="147"/>
    </row>
    <row r="319" spans="1:7" ht="42" customHeight="1">
      <c r="A319" s="132">
        <v>315</v>
      </c>
      <c r="B319" s="134"/>
      <c r="C319" s="135"/>
      <c r="D319" s="135"/>
      <c r="E319" s="135"/>
      <c r="F319" s="142"/>
      <c r="G319" s="147"/>
    </row>
    <row r="320" spans="1:7" ht="42" customHeight="1">
      <c r="A320" s="132">
        <v>316</v>
      </c>
      <c r="B320" s="134"/>
      <c r="C320" s="135"/>
      <c r="D320" s="135"/>
      <c r="E320" s="135"/>
      <c r="F320" s="142"/>
      <c r="G320" s="147"/>
    </row>
    <row r="321" spans="1:7" ht="42" customHeight="1">
      <c r="A321" s="132">
        <v>317</v>
      </c>
      <c r="B321" s="134"/>
      <c r="C321" s="135"/>
      <c r="D321" s="135"/>
      <c r="E321" s="135"/>
      <c r="F321" s="142"/>
      <c r="G321" s="147"/>
    </row>
    <row r="322" spans="1:7" ht="42" customHeight="1">
      <c r="A322" s="132">
        <v>318</v>
      </c>
      <c r="B322" s="134"/>
      <c r="C322" s="135"/>
      <c r="D322" s="135"/>
      <c r="E322" s="135"/>
      <c r="F322" s="142"/>
      <c r="G322" s="147"/>
    </row>
    <row r="323" spans="1:7" ht="42" customHeight="1">
      <c r="A323" s="132">
        <v>319</v>
      </c>
      <c r="B323" s="134"/>
      <c r="C323" s="135"/>
      <c r="D323" s="135"/>
      <c r="E323" s="135"/>
      <c r="F323" s="142"/>
      <c r="G323" s="147"/>
    </row>
    <row r="324" spans="1:7" ht="42" customHeight="1" thickBot="1">
      <c r="A324" s="133">
        <v>320</v>
      </c>
      <c r="B324" s="136"/>
      <c r="C324" s="137"/>
      <c r="D324" s="137"/>
      <c r="E324" s="137"/>
      <c r="F324" s="143"/>
      <c r="G324" s="148"/>
    </row>
    <row r="325" spans="1:7" ht="42" customHeight="1">
      <c r="A325" s="149">
        <v>321</v>
      </c>
      <c r="B325" s="145"/>
      <c r="C325" s="146"/>
      <c r="D325" s="146"/>
      <c r="E325" s="146"/>
      <c r="F325" s="150"/>
      <c r="G325" s="151"/>
    </row>
    <row r="326" spans="1:7" ht="42" customHeight="1">
      <c r="A326" s="132">
        <v>322</v>
      </c>
      <c r="B326" s="134"/>
      <c r="C326" s="135"/>
      <c r="D326" s="135"/>
      <c r="E326" s="135"/>
      <c r="F326" s="142"/>
      <c r="G326" s="147"/>
    </row>
    <row r="327" spans="1:7" ht="42" customHeight="1">
      <c r="A327" s="132">
        <v>323</v>
      </c>
      <c r="B327" s="134"/>
      <c r="C327" s="135"/>
      <c r="D327" s="135"/>
      <c r="E327" s="135"/>
      <c r="F327" s="142"/>
      <c r="G327" s="147"/>
    </row>
    <row r="328" spans="1:7" ht="42" customHeight="1">
      <c r="A328" s="132">
        <v>324</v>
      </c>
      <c r="B328" s="134"/>
      <c r="C328" s="135"/>
      <c r="D328" s="135"/>
      <c r="E328" s="135"/>
      <c r="F328" s="142"/>
      <c r="G328" s="147"/>
    </row>
    <row r="329" spans="1:7" ht="42" customHeight="1">
      <c r="A329" s="132">
        <v>325</v>
      </c>
      <c r="B329" s="134"/>
      <c r="C329" s="135"/>
      <c r="D329" s="135"/>
      <c r="E329" s="135"/>
      <c r="F329" s="142"/>
      <c r="G329" s="147"/>
    </row>
    <row r="330" spans="1:7" ht="42" customHeight="1">
      <c r="A330" s="132">
        <v>326</v>
      </c>
      <c r="B330" s="134"/>
      <c r="C330" s="135"/>
      <c r="D330" s="135"/>
      <c r="E330" s="135"/>
      <c r="F330" s="142"/>
      <c r="G330" s="147"/>
    </row>
    <row r="331" spans="1:7" ht="42" customHeight="1">
      <c r="A331" s="132">
        <v>327</v>
      </c>
      <c r="B331" s="134"/>
      <c r="C331" s="135"/>
      <c r="D331" s="135"/>
      <c r="E331" s="135"/>
      <c r="F331" s="142"/>
      <c r="G331" s="147"/>
    </row>
    <row r="332" spans="1:7" ht="42" customHeight="1">
      <c r="A332" s="132">
        <v>328</v>
      </c>
      <c r="B332" s="134"/>
      <c r="C332" s="135"/>
      <c r="D332" s="135"/>
      <c r="E332" s="135"/>
      <c r="F332" s="142"/>
      <c r="G332" s="147"/>
    </row>
    <row r="333" spans="1:7" ht="42" customHeight="1">
      <c r="A333" s="132">
        <v>329</v>
      </c>
      <c r="B333" s="134"/>
      <c r="C333" s="135"/>
      <c r="D333" s="135"/>
      <c r="E333" s="135"/>
      <c r="F333" s="142"/>
      <c r="G333" s="147"/>
    </row>
    <row r="334" spans="1:7" ht="42" customHeight="1">
      <c r="A334" s="132">
        <v>330</v>
      </c>
      <c r="B334" s="134"/>
      <c r="C334" s="135"/>
      <c r="D334" s="135"/>
      <c r="E334" s="135"/>
      <c r="F334" s="142"/>
      <c r="G334" s="147"/>
    </row>
    <row r="335" spans="1:7" ht="42" customHeight="1">
      <c r="A335" s="132">
        <v>331</v>
      </c>
      <c r="B335" s="134"/>
      <c r="C335" s="135"/>
      <c r="D335" s="135"/>
      <c r="E335" s="135"/>
      <c r="F335" s="142"/>
      <c r="G335" s="147"/>
    </row>
    <row r="336" spans="1:7" ht="42" customHeight="1">
      <c r="A336" s="132">
        <v>332</v>
      </c>
      <c r="B336" s="134"/>
      <c r="C336" s="135"/>
      <c r="D336" s="135"/>
      <c r="E336" s="135"/>
      <c r="F336" s="142"/>
      <c r="G336" s="147"/>
    </row>
    <row r="337" spans="1:7" ht="42" customHeight="1">
      <c r="A337" s="132">
        <v>333</v>
      </c>
      <c r="B337" s="134"/>
      <c r="C337" s="135"/>
      <c r="D337" s="135"/>
      <c r="E337" s="135"/>
      <c r="F337" s="142"/>
      <c r="G337" s="147"/>
    </row>
    <row r="338" spans="1:7" ht="42" customHeight="1">
      <c r="A338" s="132">
        <v>334</v>
      </c>
      <c r="B338" s="134"/>
      <c r="C338" s="135"/>
      <c r="D338" s="135"/>
      <c r="E338" s="135"/>
      <c r="F338" s="142"/>
      <c r="G338" s="147"/>
    </row>
    <row r="339" spans="1:7" ht="42" customHeight="1">
      <c r="A339" s="132">
        <v>335</v>
      </c>
      <c r="B339" s="134"/>
      <c r="C339" s="135"/>
      <c r="D339" s="135"/>
      <c r="E339" s="135"/>
      <c r="F339" s="142"/>
      <c r="G339" s="147"/>
    </row>
    <row r="340" spans="1:7" ht="42" customHeight="1">
      <c r="A340" s="132">
        <v>336</v>
      </c>
      <c r="B340" s="134"/>
      <c r="C340" s="135"/>
      <c r="D340" s="135"/>
      <c r="E340" s="135"/>
      <c r="F340" s="142"/>
      <c r="G340" s="147"/>
    </row>
    <row r="341" spans="1:7" ht="42" customHeight="1">
      <c r="A341" s="132">
        <v>337</v>
      </c>
      <c r="B341" s="134"/>
      <c r="C341" s="135"/>
      <c r="D341" s="135"/>
      <c r="E341" s="135"/>
      <c r="F341" s="142"/>
      <c r="G341" s="147"/>
    </row>
    <row r="342" spans="1:7" ht="42" customHeight="1">
      <c r="A342" s="132">
        <v>338</v>
      </c>
      <c r="B342" s="134"/>
      <c r="C342" s="135"/>
      <c r="D342" s="135"/>
      <c r="E342" s="135"/>
      <c r="F342" s="142"/>
      <c r="G342" s="147"/>
    </row>
    <row r="343" spans="1:7" ht="42" customHeight="1">
      <c r="A343" s="132">
        <v>339</v>
      </c>
      <c r="B343" s="134"/>
      <c r="C343" s="135"/>
      <c r="D343" s="135"/>
      <c r="E343" s="135"/>
      <c r="F343" s="142"/>
      <c r="G343" s="147"/>
    </row>
    <row r="344" spans="1:7" ht="42" customHeight="1" thickBot="1">
      <c r="A344" s="133">
        <v>340</v>
      </c>
      <c r="B344" s="136"/>
      <c r="C344" s="137"/>
      <c r="D344" s="137"/>
      <c r="E344" s="137"/>
      <c r="F344" s="143"/>
      <c r="G344" s="148"/>
    </row>
    <row r="345" spans="1:7" ht="42" customHeight="1">
      <c r="A345" s="149">
        <v>341</v>
      </c>
      <c r="B345" s="145"/>
      <c r="C345" s="146"/>
      <c r="D345" s="146"/>
      <c r="E345" s="146"/>
      <c r="F345" s="150"/>
      <c r="G345" s="151"/>
    </row>
    <row r="346" spans="1:7" ht="42" customHeight="1">
      <c r="A346" s="132">
        <v>342</v>
      </c>
      <c r="B346" s="134"/>
      <c r="C346" s="135"/>
      <c r="D346" s="135"/>
      <c r="E346" s="135"/>
      <c r="F346" s="142"/>
      <c r="G346" s="147"/>
    </row>
    <row r="347" spans="1:7" ht="42" customHeight="1">
      <c r="A347" s="132">
        <v>343</v>
      </c>
      <c r="B347" s="134"/>
      <c r="C347" s="135"/>
      <c r="D347" s="135"/>
      <c r="E347" s="135"/>
      <c r="F347" s="142"/>
      <c r="G347" s="147"/>
    </row>
    <row r="348" spans="1:7" ht="42" customHeight="1">
      <c r="A348" s="132">
        <v>344</v>
      </c>
      <c r="B348" s="134"/>
      <c r="C348" s="135"/>
      <c r="D348" s="135"/>
      <c r="E348" s="135"/>
      <c r="F348" s="142"/>
      <c r="G348" s="147"/>
    </row>
    <row r="349" spans="1:7" ht="42" customHeight="1">
      <c r="A349" s="132">
        <v>345</v>
      </c>
      <c r="B349" s="134"/>
      <c r="C349" s="135"/>
      <c r="D349" s="135"/>
      <c r="E349" s="135"/>
      <c r="F349" s="142"/>
      <c r="G349" s="147"/>
    </row>
    <row r="350" spans="1:7" ht="42" customHeight="1">
      <c r="A350" s="132">
        <v>346</v>
      </c>
      <c r="B350" s="134"/>
      <c r="C350" s="135"/>
      <c r="D350" s="135"/>
      <c r="E350" s="135"/>
      <c r="F350" s="142"/>
      <c r="G350" s="147"/>
    </row>
    <row r="351" spans="1:7" ht="42" customHeight="1">
      <c r="A351" s="132">
        <v>347</v>
      </c>
      <c r="B351" s="134"/>
      <c r="C351" s="135"/>
      <c r="D351" s="135"/>
      <c r="E351" s="135"/>
      <c r="F351" s="142"/>
      <c r="G351" s="147"/>
    </row>
    <row r="352" spans="1:7" ht="42" customHeight="1">
      <c r="A352" s="132">
        <v>348</v>
      </c>
      <c r="B352" s="134"/>
      <c r="C352" s="135"/>
      <c r="D352" s="135"/>
      <c r="E352" s="135"/>
      <c r="F352" s="142"/>
      <c r="G352" s="147"/>
    </row>
    <row r="353" spans="1:7" ht="42" customHeight="1">
      <c r="A353" s="132">
        <v>349</v>
      </c>
      <c r="B353" s="134"/>
      <c r="C353" s="135"/>
      <c r="D353" s="135"/>
      <c r="E353" s="135"/>
      <c r="F353" s="142"/>
      <c r="G353" s="147"/>
    </row>
    <row r="354" spans="1:7" ht="42" customHeight="1">
      <c r="A354" s="132">
        <v>350</v>
      </c>
      <c r="B354" s="134"/>
      <c r="C354" s="135"/>
      <c r="D354" s="135"/>
      <c r="E354" s="135"/>
      <c r="F354" s="142"/>
      <c r="G354" s="147"/>
    </row>
    <row r="355" spans="1:7" ht="42" customHeight="1">
      <c r="A355" s="132">
        <v>351</v>
      </c>
      <c r="B355" s="134"/>
      <c r="C355" s="135"/>
      <c r="D355" s="135"/>
      <c r="E355" s="135"/>
      <c r="F355" s="142"/>
      <c r="G355" s="147"/>
    </row>
    <row r="356" spans="1:7" ht="42" customHeight="1">
      <c r="A356" s="132">
        <v>352</v>
      </c>
      <c r="B356" s="134"/>
      <c r="C356" s="135"/>
      <c r="D356" s="135"/>
      <c r="E356" s="135"/>
      <c r="F356" s="142"/>
      <c r="G356" s="147"/>
    </row>
    <row r="357" spans="1:7" ht="42" customHeight="1">
      <c r="A357" s="132">
        <v>353</v>
      </c>
      <c r="B357" s="134"/>
      <c r="C357" s="135"/>
      <c r="D357" s="135"/>
      <c r="E357" s="135"/>
      <c r="F357" s="142"/>
      <c r="G357" s="147"/>
    </row>
    <row r="358" spans="1:7" ht="42" customHeight="1">
      <c r="A358" s="132">
        <v>354</v>
      </c>
      <c r="B358" s="134"/>
      <c r="C358" s="135"/>
      <c r="D358" s="135"/>
      <c r="E358" s="135"/>
      <c r="F358" s="142"/>
      <c r="G358" s="147"/>
    </row>
    <row r="359" spans="1:7" ht="42" customHeight="1">
      <c r="A359" s="132">
        <v>355</v>
      </c>
      <c r="B359" s="134"/>
      <c r="C359" s="135"/>
      <c r="D359" s="135"/>
      <c r="E359" s="135"/>
      <c r="F359" s="142"/>
      <c r="G359" s="147"/>
    </row>
    <row r="360" spans="1:7" ht="42" customHeight="1">
      <c r="A360" s="132">
        <v>356</v>
      </c>
      <c r="B360" s="134"/>
      <c r="C360" s="135"/>
      <c r="D360" s="135"/>
      <c r="E360" s="135"/>
      <c r="F360" s="142"/>
      <c r="G360" s="147"/>
    </row>
    <row r="361" spans="1:7" ht="42" customHeight="1">
      <c r="A361" s="132">
        <v>357</v>
      </c>
      <c r="B361" s="134"/>
      <c r="C361" s="135"/>
      <c r="D361" s="135"/>
      <c r="E361" s="135"/>
      <c r="F361" s="142"/>
      <c r="G361" s="147"/>
    </row>
    <row r="362" spans="1:7" ht="42" customHeight="1">
      <c r="A362" s="132">
        <v>358</v>
      </c>
      <c r="B362" s="134"/>
      <c r="C362" s="135"/>
      <c r="D362" s="135"/>
      <c r="E362" s="135"/>
      <c r="F362" s="142"/>
      <c r="G362" s="147"/>
    </row>
    <row r="363" spans="1:7" ht="42" customHeight="1">
      <c r="A363" s="132">
        <v>359</v>
      </c>
      <c r="B363" s="134"/>
      <c r="C363" s="135"/>
      <c r="D363" s="135"/>
      <c r="E363" s="135"/>
      <c r="F363" s="142"/>
      <c r="G363" s="147"/>
    </row>
    <row r="364" spans="1:7" ht="42" customHeight="1" thickBot="1">
      <c r="A364" s="133">
        <v>360</v>
      </c>
      <c r="B364" s="136"/>
      <c r="C364" s="137"/>
      <c r="D364" s="137"/>
      <c r="E364" s="137"/>
      <c r="F364" s="143"/>
      <c r="G364" s="148"/>
    </row>
    <row r="365" spans="1:7" ht="42" customHeight="1">
      <c r="A365" s="149">
        <v>361</v>
      </c>
      <c r="B365" s="145"/>
      <c r="C365" s="146"/>
      <c r="D365" s="146"/>
      <c r="E365" s="146"/>
      <c r="F365" s="150"/>
      <c r="G365" s="151"/>
    </row>
    <row r="366" spans="1:7" ht="42" customHeight="1">
      <c r="A366" s="132">
        <v>362</v>
      </c>
      <c r="B366" s="134"/>
      <c r="C366" s="135"/>
      <c r="D366" s="135"/>
      <c r="E366" s="135"/>
      <c r="F366" s="142"/>
      <c r="G366" s="147"/>
    </row>
    <row r="367" spans="1:7" ht="42" customHeight="1">
      <c r="A367" s="132">
        <v>363</v>
      </c>
      <c r="B367" s="134"/>
      <c r="C367" s="135"/>
      <c r="D367" s="135"/>
      <c r="E367" s="135"/>
      <c r="F367" s="142"/>
      <c r="G367" s="147"/>
    </row>
    <row r="368" spans="1:7" ht="42" customHeight="1">
      <c r="A368" s="132">
        <v>364</v>
      </c>
      <c r="B368" s="134"/>
      <c r="C368" s="135"/>
      <c r="D368" s="135"/>
      <c r="E368" s="135"/>
      <c r="F368" s="142"/>
      <c r="G368" s="147"/>
    </row>
    <row r="369" spans="1:7" ht="42" customHeight="1">
      <c r="A369" s="132">
        <v>365</v>
      </c>
      <c r="B369" s="134"/>
      <c r="C369" s="135"/>
      <c r="D369" s="135"/>
      <c r="E369" s="135"/>
      <c r="F369" s="142"/>
      <c r="G369" s="147"/>
    </row>
    <row r="370" spans="1:7" ht="42" customHeight="1">
      <c r="A370" s="132">
        <v>366</v>
      </c>
      <c r="B370" s="134"/>
      <c r="C370" s="135"/>
      <c r="D370" s="135"/>
      <c r="E370" s="135"/>
      <c r="F370" s="142"/>
      <c r="G370" s="147"/>
    </row>
    <row r="371" spans="1:7" ht="42" customHeight="1">
      <c r="A371" s="132">
        <v>367</v>
      </c>
      <c r="B371" s="134"/>
      <c r="C371" s="135"/>
      <c r="D371" s="135"/>
      <c r="E371" s="135"/>
      <c r="F371" s="142"/>
      <c r="G371" s="147"/>
    </row>
    <row r="372" spans="1:7" ht="42" customHeight="1">
      <c r="A372" s="132">
        <v>368</v>
      </c>
      <c r="B372" s="134"/>
      <c r="C372" s="135"/>
      <c r="D372" s="135"/>
      <c r="E372" s="135"/>
      <c r="F372" s="142"/>
      <c r="G372" s="147"/>
    </row>
    <row r="373" spans="1:7" ht="42" customHeight="1">
      <c r="A373" s="132">
        <v>369</v>
      </c>
      <c r="B373" s="134"/>
      <c r="C373" s="135"/>
      <c r="D373" s="135"/>
      <c r="E373" s="135"/>
      <c r="F373" s="142"/>
      <c r="G373" s="147"/>
    </row>
    <row r="374" spans="1:7" ht="42" customHeight="1">
      <c r="A374" s="132">
        <v>370</v>
      </c>
      <c r="B374" s="134"/>
      <c r="C374" s="135"/>
      <c r="D374" s="135"/>
      <c r="E374" s="135"/>
      <c r="F374" s="142"/>
      <c r="G374" s="147"/>
    </row>
    <row r="375" spans="1:7" ht="42" customHeight="1">
      <c r="A375" s="132">
        <v>371</v>
      </c>
      <c r="B375" s="134"/>
      <c r="C375" s="135"/>
      <c r="D375" s="135"/>
      <c r="E375" s="135"/>
      <c r="F375" s="142"/>
      <c r="G375" s="147"/>
    </row>
    <row r="376" spans="1:7" ht="42" customHeight="1">
      <c r="A376" s="132">
        <v>372</v>
      </c>
      <c r="B376" s="134"/>
      <c r="C376" s="135"/>
      <c r="D376" s="135"/>
      <c r="E376" s="135"/>
      <c r="F376" s="142"/>
      <c r="G376" s="147"/>
    </row>
    <row r="377" spans="1:7" ht="42" customHeight="1">
      <c r="A377" s="132">
        <v>373</v>
      </c>
      <c r="B377" s="134"/>
      <c r="C377" s="135"/>
      <c r="D377" s="135"/>
      <c r="E377" s="135"/>
      <c r="F377" s="142"/>
      <c r="G377" s="147"/>
    </row>
    <row r="378" spans="1:7" ht="42" customHeight="1">
      <c r="A378" s="132">
        <v>374</v>
      </c>
      <c r="B378" s="134"/>
      <c r="C378" s="135"/>
      <c r="D378" s="135"/>
      <c r="E378" s="135"/>
      <c r="F378" s="142"/>
      <c r="G378" s="147"/>
    </row>
    <row r="379" spans="1:7" ht="42" customHeight="1">
      <c r="A379" s="132">
        <v>375</v>
      </c>
      <c r="B379" s="134"/>
      <c r="C379" s="135"/>
      <c r="D379" s="135"/>
      <c r="E379" s="135"/>
      <c r="F379" s="142"/>
      <c r="G379" s="147"/>
    </row>
    <row r="380" spans="1:7" ht="42" customHeight="1">
      <c r="A380" s="132">
        <v>376</v>
      </c>
      <c r="B380" s="134"/>
      <c r="C380" s="135"/>
      <c r="D380" s="135"/>
      <c r="E380" s="135"/>
      <c r="F380" s="142"/>
      <c r="G380" s="147"/>
    </row>
    <row r="381" spans="1:7" ht="42" customHeight="1">
      <c r="A381" s="132">
        <v>377</v>
      </c>
      <c r="B381" s="134"/>
      <c r="C381" s="135"/>
      <c r="D381" s="135"/>
      <c r="E381" s="135"/>
      <c r="F381" s="142"/>
      <c r="G381" s="147"/>
    </row>
    <row r="382" spans="1:7" ht="42" customHeight="1">
      <c r="A382" s="132">
        <v>378</v>
      </c>
      <c r="B382" s="134"/>
      <c r="C382" s="135"/>
      <c r="D382" s="135"/>
      <c r="E382" s="135"/>
      <c r="F382" s="142"/>
      <c r="G382" s="147"/>
    </row>
    <row r="383" spans="1:7" ht="42" customHeight="1">
      <c r="A383" s="132">
        <v>379</v>
      </c>
      <c r="B383" s="134"/>
      <c r="C383" s="135"/>
      <c r="D383" s="135"/>
      <c r="E383" s="135"/>
      <c r="F383" s="142"/>
      <c r="G383" s="147"/>
    </row>
    <row r="384" spans="1:7" ht="42" customHeight="1" thickBot="1">
      <c r="A384" s="133">
        <v>380</v>
      </c>
      <c r="B384" s="136"/>
      <c r="C384" s="137"/>
      <c r="D384" s="137"/>
      <c r="E384" s="137"/>
      <c r="F384" s="143"/>
      <c r="G384" s="148"/>
    </row>
    <row r="385" spans="1:7" ht="42" customHeight="1">
      <c r="A385" s="149">
        <v>381</v>
      </c>
      <c r="B385" s="145"/>
      <c r="C385" s="146"/>
      <c r="D385" s="146"/>
      <c r="E385" s="146"/>
      <c r="F385" s="150"/>
      <c r="G385" s="151"/>
    </row>
    <row r="386" spans="1:7" ht="42" customHeight="1">
      <c r="A386" s="132">
        <v>382</v>
      </c>
      <c r="B386" s="134"/>
      <c r="C386" s="135"/>
      <c r="D386" s="135"/>
      <c r="E386" s="135"/>
      <c r="F386" s="142"/>
      <c r="G386" s="147"/>
    </row>
    <row r="387" spans="1:7" ht="42" customHeight="1">
      <c r="A387" s="132">
        <v>383</v>
      </c>
      <c r="B387" s="134"/>
      <c r="C387" s="135"/>
      <c r="D387" s="135"/>
      <c r="E387" s="135"/>
      <c r="F387" s="142"/>
      <c r="G387" s="147"/>
    </row>
    <row r="388" spans="1:7" ht="42" customHeight="1">
      <c r="A388" s="132">
        <v>384</v>
      </c>
      <c r="B388" s="134"/>
      <c r="C388" s="135"/>
      <c r="D388" s="135"/>
      <c r="E388" s="135"/>
      <c r="F388" s="142"/>
      <c r="G388" s="147"/>
    </row>
    <row r="389" spans="1:7" ht="42" customHeight="1">
      <c r="A389" s="132">
        <v>385</v>
      </c>
      <c r="B389" s="134"/>
      <c r="C389" s="135"/>
      <c r="D389" s="135"/>
      <c r="E389" s="135"/>
      <c r="F389" s="142"/>
      <c r="G389" s="147"/>
    </row>
    <row r="390" spans="1:7" ht="42" customHeight="1">
      <c r="A390" s="132">
        <v>386</v>
      </c>
      <c r="B390" s="134"/>
      <c r="C390" s="135"/>
      <c r="D390" s="135"/>
      <c r="E390" s="135"/>
      <c r="F390" s="142"/>
      <c r="G390" s="147"/>
    </row>
    <row r="391" spans="1:7" ht="42" customHeight="1">
      <c r="A391" s="132">
        <v>387</v>
      </c>
      <c r="B391" s="134"/>
      <c r="C391" s="135"/>
      <c r="D391" s="135"/>
      <c r="E391" s="135"/>
      <c r="F391" s="142"/>
      <c r="G391" s="147"/>
    </row>
    <row r="392" spans="1:7" ht="42" customHeight="1">
      <c r="A392" s="132">
        <v>388</v>
      </c>
      <c r="B392" s="134"/>
      <c r="C392" s="135"/>
      <c r="D392" s="135"/>
      <c r="E392" s="135"/>
      <c r="F392" s="142"/>
      <c r="G392" s="147"/>
    </row>
    <row r="393" spans="1:7" ht="42" customHeight="1">
      <c r="A393" s="132">
        <v>389</v>
      </c>
      <c r="B393" s="134"/>
      <c r="C393" s="135"/>
      <c r="D393" s="135"/>
      <c r="E393" s="135"/>
      <c r="F393" s="142"/>
      <c r="G393" s="147"/>
    </row>
    <row r="394" spans="1:7" ht="42" customHeight="1">
      <c r="A394" s="132">
        <v>390</v>
      </c>
      <c r="B394" s="134"/>
      <c r="C394" s="135"/>
      <c r="D394" s="135"/>
      <c r="E394" s="135"/>
      <c r="F394" s="142"/>
      <c r="G394" s="147"/>
    </row>
    <row r="395" spans="1:7" ht="42" customHeight="1">
      <c r="A395" s="132">
        <v>391</v>
      </c>
      <c r="B395" s="134"/>
      <c r="C395" s="135"/>
      <c r="D395" s="135"/>
      <c r="E395" s="135"/>
      <c r="F395" s="142"/>
      <c r="G395" s="147"/>
    </row>
    <row r="396" spans="1:7" ht="42" customHeight="1">
      <c r="A396" s="132">
        <v>392</v>
      </c>
      <c r="B396" s="134"/>
      <c r="C396" s="135"/>
      <c r="D396" s="135"/>
      <c r="E396" s="135"/>
      <c r="F396" s="142"/>
      <c r="G396" s="147"/>
    </row>
    <row r="397" spans="1:7" ht="42" customHeight="1">
      <c r="A397" s="132">
        <v>393</v>
      </c>
      <c r="B397" s="134"/>
      <c r="C397" s="135"/>
      <c r="D397" s="135"/>
      <c r="E397" s="135"/>
      <c r="F397" s="142"/>
      <c r="G397" s="147"/>
    </row>
    <row r="398" spans="1:7" ht="42" customHeight="1">
      <c r="A398" s="132">
        <v>394</v>
      </c>
      <c r="B398" s="134"/>
      <c r="C398" s="135"/>
      <c r="D398" s="135"/>
      <c r="E398" s="135"/>
      <c r="F398" s="142"/>
      <c r="G398" s="147"/>
    </row>
    <row r="399" spans="1:7" ht="42" customHeight="1">
      <c r="A399" s="132">
        <v>395</v>
      </c>
      <c r="B399" s="134"/>
      <c r="C399" s="135"/>
      <c r="D399" s="135"/>
      <c r="E399" s="135"/>
      <c r="F399" s="142"/>
      <c r="G399" s="147"/>
    </row>
    <row r="400" spans="1:7" ht="42" customHeight="1">
      <c r="A400" s="132">
        <v>396</v>
      </c>
      <c r="B400" s="134"/>
      <c r="C400" s="135"/>
      <c r="D400" s="135"/>
      <c r="E400" s="135"/>
      <c r="F400" s="142"/>
      <c r="G400" s="147"/>
    </row>
    <row r="401" spans="1:7" ht="42" customHeight="1">
      <c r="A401" s="132">
        <v>397</v>
      </c>
      <c r="B401" s="134"/>
      <c r="C401" s="135"/>
      <c r="D401" s="135"/>
      <c r="E401" s="135"/>
      <c r="F401" s="142"/>
      <c r="G401" s="147"/>
    </row>
    <row r="402" spans="1:7" ht="42" customHeight="1">
      <c r="A402" s="132">
        <v>398</v>
      </c>
      <c r="B402" s="134"/>
      <c r="C402" s="135"/>
      <c r="D402" s="135"/>
      <c r="E402" s="135"/>
      <c r="F402" s="142"/>
      <c r="G402" s="147"/>
    </row>
    <row r="403" spans="1:7" ht="42" customHeight="1">
      <c r="A403" s="132">
        <v>399</v>
      </c>
      <c r="B403" s="134"/>
      <c r="C403" s="135"/>
      <c r="D403" s="135"/>
      <c r="E403" s="135"/>
      <c r="F403" s="142"/>
      <c r="G403" s="147"/>
    </row>
    <row r="404" spans="1:7" ht="42" customHeight="1" thickBot="1">
      <c r="A404" s="133">
        <v>400</v>
      </c>
      <c r="B404" s="136"/>
      <c r="C404" s="137"/>
      <c r="D404" s="137"/>
      <c r="E404" s="137"/>
      <c r="F404" s="143"/>
      <c r="G404" s="148"/>
    </row>
    <row r="405" spans="1:7" ht="42" customHeight="1">
      <c r="A405" s="149">
        <v>401</v>
      </c>
      <c r="B405" s="145"/>
      <c r="C405" s="146"/>
      <c r="D405" s="146"/>
      <c r="E405" s="146"/>
      <c r="F405" s="150"/>
      <c r="G405" s="151"/>
    </row>
    <row r="406" spans="1:7" ht="42" customHeight="1">
      <c r="A406" s="132">
        <v>402</v>
      </c>
      <c r="B406" s="134"/>
      <c r="C406" s="135"/>
      <c r="D406" s="135"/>
      <c r="E406" s="135"/>
      <c r="F406" s="142"/>
      <c r="G406" s="147"/>
    </row>
    <row r="407" spans="1:7" ht="42" customHeight="1">
      <c r="A407" s="132">
        <v>403</v>
      </c>
      <c r="B407" s="134"/>
      <c r="C407" s="135"/>
      <c r="D407" s="135"/>
      <c r="E407" s="135"/>
      <c r="F407" s="142"/>
      <c r="G407" s="147"/>
    </row>
    <row r="408" spans="1:7" ht="42" customHeight="1">
      <c r="A408" s="132">
        <v>404</v>
      </c>
      <c r="B408" s="134"/>
      <c r="C408" s="135"/>
      <c r="D408" s="135"/>
      <c r="E408" s="135"/>
      <c r="F408" s="142"/>
      <c r="G408" s="147"/>
    </row>
    <row r="409" spans="1:7" ht="42" customHeight="1">
      <c r="A409" s="132">
        <v>405</v>
      </c>
      <c r="B409" s="134"/>
      <c r="C409" s="135"/>
      <c r="D409" s="135"/>
      <c r="E409" s="135"/>
      <c r="F409" s="142"/>
      <c r="G409" s="147"/>
    </row>
    <row r="410" spans="1:7" ht="42" customHeight="1">
      <c r="A410" s="132">
        <v>406</v>
      </c>
      <c r="B410" s="134"/>
      <c r="C410" s="135"/>
      <c r="D410" s="135"/>
      <c r="E410" s="135"/>
      <c r="F410" s="142"/>
      <c r="G410" s="147"/>
    </row>
    <row r="411" spans="1:7" ht="42" customHeight="1">
      <c r="A411" s="132">
        <v>407</v>
      </c>
      <c r="B411" s="134"/>
      <c r="C411" s="135"/>
      <c r="D411" s="135"/>
      <c r="E411" s="135"/>
      <c r="F411" s="142"/>
      <c r="G411" s="147"/>
    </row>
    <row r="412" spans="1:7" ht="42" customHeight="1">
      <c r="A412" s="132">
        <v>408</v>
      </c>
      <c r="B412" s="134"/>
      <c r="C412" s="135"/>
      <c r="D412" s="135"/>
      <c r="E412" s="135"/>
      <c r="F412" s="142"/>
      <c r="G412" s="147"/>
    </row>
    <row r="413" spans="1:7" ht="42" customHeight="1">
      <c r="A413" s="132">
        <v>409</v>
      </c>
      <c r="B413" s="134"/>
      <c r="C413" s="135"/>
      <c r="D413" s="135"/>
      <c r="E413" s="135"/>
      <c r="F413" s="142"/>
      <c r="G413" s="147"/>
    </row>
    <row r="414" spans="1:7" ht="42" customHeight="1">
      <c r="A414" s="132">
        <v>410</v>
      </c>
      <c r="B414" s="134"/>
      <c r="C414" s="135"/>
      <c r="D414" s="135"/>
      <c r="E414" s="135"/>
      <c r="F414" s="142"/>
      <c r="G414" s="147"/>
    </row>
    <row r="415" spans="1:7" ht="42" customHeight="1">
      <c r="A415" s="132">
        <v>411</v>
      </c>
      <c r="B415" s="134"/>
      <c r="C415" s="135"/>
      <c r="D415" s="135"/>
      <c r="E415" s="135"/>
      <c r="F415" s="142"/>
      <c r="G415" s="147"/>
    </row>
    <row r="416" spans="1:7" ht="42" customHeight="1">
      <c r="A416" s="132">
        <v>412</v>
      </c>
      <c r="B416" s="134"/>
      <c r="C416" s="135"/>
      <c r="D416" s="135"/>
      <c r="E416" s="135"/>
      <c r="F416" s="142"/>
      <c r="G416" s="147"/>
    </row>
    <row r="417" spans="1:7" ht="42" customHeight="1">
      <c r="A417" s="132">
        <v>413</v>
      </c>
      <c r="B417" s="134"/>
      <c r="C417" s="135"/>
      <c r="D417" s="135"/>
      <c r="E417" s="135"/>
      <c r="F417" s="142"/>
      <c r="G417" s="147"/>
    </row>
    <row r="418" spans="1:7" ht="42" customHeight="1">
      <c r="A418" s="132">
        <v>414</v>
      </c>
      <c r="B418" s="134"/>
      <c r="C418" s="135"/>
      <c r="D418" s="135"/>
      <c r="E418" s="135"/>
      <c r="F418" s="142"/>
      <c r="G418" s="147"/>
    </row>
    <row r="419" spans="1:7" ht="42" customHeight="1">
      <c r="A419" s="132">
        <v>415</v>
      </c>
      <c r="B419" s="134"/>
      <c r="C419" s="135"/>
      <c r="D419" s="135"/>
      <c r="E419" s="135"/>
      <c r="F419" s="142"/>
      <c r="G419" s="147"/>
    </row>
    <row r="420" spans="1:7" ht="42" customHeight="1">
      <c r="A420" s="132">
        <v>416</v>
      </c>
      <c r="B420" s="134"/>
      <c r="C420" s="135"/>
      <c r="D420" s="135"/>
      <c r="E420" s="135"/>
      <c r="F420" s="142"/>
      <c r="G420" s="147"/>
    </row>
    <row r="421" spans="1:7" ht="42" customHeight="1">
      <c r="A421" s="132">
        <v>417</v>
      </c>
      <c r="B421" s="134"/>
      <c r="C421" s="135"/>
      <c r="D421" s="135"/>
      <c r="E421" s="135"/>
      <c r="F421" s="142"/>
      <c r="G421" s="147"/>
    </row>
    <row r="422" spans="1:7" ht="42" customHeight="1">
      <c r="A422" s="132">
        <v>418</v>
      </c>
      <c r="B422" s="134"/>
      <c r="C422" s="135"/>
      <c r="D422" s="135"/>
      <c r="E422" s="135"/>
      <c r="F422" s="142"/>
      <c r="G422" s="147"/>
    </row>
    <row r="423" spans="1:7" ht="42" customHeight="1">
      <c r="A423" s="132">
        <v>419</v>
      </c>
      <c r="B423" s="134"/>
      <c r="C423" s="135"/>
      <c r="D423" s="135"/>
      <c r="E423" s="135"/>
      <c r="F423" s="142"/>
      <c r="G423" s="147"/>
    </row>
    <row r="424" spans="1:7" ht="42" customHeight="1" thickBot="1">
      <c r="A424" s="133">
        <v>420</v>
      </c>
      <c r="B424" s="136"/>
      <c r="C424" s="137"/>
      <c r="D424" s="137"/>
      <c r="E424" s="137"/>
      <c r="F424" s="143"/>
      <c r="G424" s="148"/>
    </row>
    <row r="425" spans="1:7" ht="42" customHeight="1">
      <c r="A425" s="149">
        <v>421</v>
      </c>
      <c r="B425" s="145"/>
      <c r="C425" s="146"/>
      <c r="D425" s="146"/>
      <c r="E425" s="146"/>
      <c r="F425" s="150"/>
      <c r="G425" s="151"/>
    </row>
    <row r="426" spans="1:7" ht="42" customHeight="1">
      <c r="A426" s="132">
        <v>422</v>
      </c>
      <c r="B426" s="134"/>
      <c r="C426" s="135"/>
      <c r="D426" s="135"/>
      <c r="E426" s="135"/>
      <c r="F426" s="142"/>
      <c r="G426" s="147"/>
    </row>
    <row r="427" spans="1:7" ht="42" customHeight="1">
      <c r="A427" s="132">
        <v>423</v>
      </c>
      <c r="B427" s="134"/>
      <c r="C427" s="135"/>
      <c r="D427" s="135"/>
      <c r="E427" s="135"/>
      <c r="F427" s="142"/>
      <c r="G427" s="147"/>
    </row>
    <row r="428" spans="1:7" ht="42" customHeight="1">
      <c r="A428" s="132">
        <v>424</v>
      </c>
      <c r="B428" s="134"/>
      <c r="C428" s="135"/>
      <c r="D428" s="135"/>
      <c r="E428" s="135"/>
      <c r="F428" s="142"/>
      <c r="G428" s="147"/>
    </row>
    <row r="429" spans="1:7" ht="42" customHeight="1">
      <c r="A429" s="132">
        <v>425</v>
      </c>
      <c r="B429" s="134"/>
      <c r="C429" s="135"/>
      <c r="D429" s="135"/>
      <c r="E429" s="135"/>
      <c r="F429" s="142"/>
      <c r="G429" s="147"/>
    </row>
    <row r="430" spans="1:7" ht="42" customHeight="1">
      <c r="A430" s="132">
        <v>426</v>
      </c>
      <c r="B430" s="134"/>
      <c r="C430" s="135"/>
      <c r="D430" s="135"/>
      <c r="E430" s="135"/>
      <c r="F430" s="142"/>
      <c r="G430" s="147"/>
    </row>
    <row r="431" spans="1:7" ht="42" customHeight="1">
      <c r="A431" s="132">
        <v>427</v>
      </c>
      <c r="B431" s="134"/>
      <c r="C431" s="135"/>
      <c r="D431" s="135"/>
      <c r="E431" s="135"/>
      <c r="F431" s="142"/>
      <c r="G431" s="147"/>
    </row>
    <row r="432" spans="1:7" ht="42" customHeight="1">
      <c r="A432" s="132">
        <v>428</v>
      </c>
      <c r="B432" s="134"/>
      <c r="C432" s="135"/>
      <c r="D432" s="135"/>
      <c r="E432" s="135"/>
      <c r="F432" s="142"/>
      <c r="G432" s="147"/>
    </row>
    <row r="433" spans="1:7" ht="42" customHeight="1">
      <c r="A433" s="132">
        <v>429</v>
      </c>
      <c r="B433" s="134"/>
      <c r="C433" s="135"/>
      <c r="D433" s="135"/>
      <c r="E433" s="135"/>
      <c r="F433" s="142"/>
      <c r="G433" s="147"/>
    </row>
    <row r="434" spans="1:7" ht="42" customHeight="1">
      <c r="A434" s="132">
        <v>430</v>
      </c>
      <c r="B434" s="134"/>
      <c r="C434" s="135"/>
      <c r="D434" s="135"/>
      <c r="E434" s="135"/>
      <c r="F434" s="142"/>
      <c r="G434" s="147"/>
    </row>
    <row r="435" spans="1:7" ht="42" customHeight="1">
      <c r="A435" s="132">
        <v>431</v>
      </c>
      <c r="B435" s="134"/>
      <c r="C435" s="135"/>
      <c r="D435" s="135"/>
      <c r="E435" s="135"/>
      <c r="F435" s="142"/>
      <c r="G435" s="147"/>
    </row>
    <row r="436" spans="1:7" ht="42" customHeight="1">
      <c r="A436" s="132">
        <v>432</v>
      </c>
      <c r="B436" s="134"/>
      <c r="C436" s="135"/>
      <c r="D436" s="135"/>
      <c r="E436" s="135"/>
      <c r="F436" s="142"/>
      <c r="G436" s="147"/>
    </row>
    <row r="437" spans="1:7" ht="42" customHeight="1">
      <c r="A437" s="132">
        <v>433</v>
      </c>
      <c r="B437" s="134"/>
      <c r="C437" s="135"/>
      <c r="D437" s="135"/>
      <c r="E437" s="135"/>
      <c r="F437" s="142"/>
      <c r="G437" s="147"/>
    </row>
    <row r="438" spans="1:7" ht="42" customHeight="1">
      <c r="A438" s="132">
        <v>434</v>
      </c>
      <c r="B438" s="134"/>
      <c r="C438" s="135"/>
      <c r="D438" s="135"/>
      <c r="E438" s="135"/>
      <c r="F438" s="142"/>
      <c r="G438" s="147"/>
    </row>
    <row r="439" spans="1:7" ht="42" customHeight="1">
      <c r="A439" s="132">
        <v>435</v>
      </c>
      <c r="B439" s="134"/>
      <c r="C439" s="135"/>
      <c r="D439" s="135"/>
      <c r="E439" s="135"/>
      <c r="F439" s="142"/>
      <c r="G439" s="147"/>
    </row>
    <row r="440" spans="1:7" ht="42" customHeight="1">
      <c r="A440" s="132">
        <v>436</v>
      </c>
      <c r="B440" s="134"/>
      <c r="C440" s="135"/>
      <c r="D440" s="135"/>
      <c r="E440" s="135"/>
      <c r="F440" s="142"/>
      <c r="G440" s="147"/>
    </row>
    <row r="441" spans="1:7" ht="42" customHeight="1">
      <c r="A441" s="132">
        <v>437</v>
      </c>
      <c r="B441" s="134"/>
      <c r="C441" s="135"/>
      <c r="D441" s="135"/>
      <c r="E441" s="135"/>
      <c r="F441" s="142"/>
      <c r="G441" s="147"/>
    </row>
    <row r="442" spans="1:7" ht="42" customHeight="1">
      <c r="A442" s="132">
        <v>438</v>
      </c>
      <c r="B442" s="134"/>
      <c r="C442" s="135"/>
      <c r="D442" s="135"/>
      <c r="E442" s="135"/>
      <c r="F442" s="142"/>
      <c r="G442" s="147"/>
    </row>
    <row r="443" spans="1:7" ht="42" customHeight="1">
      <c r="A443" s="132">
        <v>439</v>
      </c>
      <c r="B443" s="134"/>
      <c r="C443" s="135"/>
      <c r="D443" s="135"/>
      <c r="E443" s="135"/>
      <c r="F443" s="142"/>
      <c r="G443" s="147"/>
    </row>
    <row r="444" spans="1:7" ht="42" customHeight="1" thickBot="1">
      <c r="A444" s="133">
        <v>440</v>
      </c>
      <c r="B444" s="136"/>
      <c r="C444" s="137"/>
      <c r="D444" s="137"/>
      <c r="E444" s="137"/>
      <c r="F444" s="143"/>
      <c r="G444" s="148"/>
    </row>
    <row r="445" spans="1:7" ht="42" customHeight="1">
      <c r="A445" s="149">
        <v>441</v>
      </c>
      <c r="B445" s="145"/>
      <c r="C445" s="146"/>
      <c r="D445" s="146"/>
      <c r="E445" s="146"/>
      <c r="F445" s="150"/>
      <c r="G445" s="151"/>
    </row>
    <row r="446" spans="1:7" ht="42" customHeight="1">
      <c r="A446" s="132">
        <v>442</v>
      </c>
      <c r="B446" s="134"/>
      <c r="C446" s="135"/>
      <c r="D446" s="135"/>
      <c r="E446" s="135"/>
      <c r="F446" s="142"/>
      <c r="G446" s="147"/>
    </row>
    <row r="447" spans="1:7" ht="42" customHeight="1">
      <c r="A447" s="132">
        <v>443</v>
      </c>
      <c r="B447" s="134"/>
      <c r="C447" s="135"/>
      <c r="D447" s="135"/>
      <c r="E447" s="135"/>
      <c r="F447" s="142"/>
      <c r="G447" s="147"/>
    </row>
    <row r="448" spans="1:7" ht="42" customHeight="1">
      <c r="A448" s="132">
        <v>444</v>
      </c>
      <c r="B448" s="134"/>
      <c r="C448" s="135"/>
      <c r="D448" s="135"/>
      <c r="E448" s="135"/>
      <c r="F448" s="142"/>
      <c r="G448" s="147"/>
    </row>
    <row r="449" spans="1:7" ht="42" customHeight="1">
      <c r="A449" s="132">
        <v>445</v>
      </c>
      <c r="B449" s="134"/>
      <c r="C449" s="135"/>
      <c r="D449" s="135"/>
      <c r="E449" s="135"/>
      <c r="F449" s="142"/>
      <c r="G449" s="147"/>
    </row>
    <row r="450" spans="1:7" ht="42" customHeight="1">
      <c r="A450" s="132">
        <v>446</v>
      </c>
      <c r="B450" s="134"/>
      <c r="C450" s="135"/>
      <c r="D450" s="135"/>
      <c r="E450" s="135"/>
      <c r="F450" s="142"/>
      <c r="G450" s="147"/>
    </row>
    <row r="451" spans="1:7" ht="42" customHeight="1">
      <c r="A451" s="132">
        <v>447</v>
      </c>
      <c r="B451" s="134"/>
      <c r="C451" s="135"/>
      <c r="D451" s="135"/>
      <c r="E451" s="135"/>
      <c r="F451" s="142"/>
      <c r="G451" s="147"/>
    </row>
    <row r="452" spans="1:7" ht="42" customHeight="1">
      <c r="A452" s="132">
        <v>448</v>
      </c>
      <c r="B452" s="134"/>
      <c r="C452" s="135"/>
      <c r="D452" s="135"/>
      <c r="E452" s="135"/>
      <c r="F452" s="142"/>
      <c r="G452" s="147"/>
    </row>
    <row r="453" spans="1:7" ht="42" customHeight="1">
      <c r="A453" s="132">
        <v>449</v>
      </c>
      <c r="B453" s="134"/>
      <c r="C453" s="135"/>
      <c r="D453" s="135"/>
      <c r="E453" s="135"/>
      <c r="F453" s="142"/>
      <c r="G453" s="147"/>
    </row>
    <row r="454" spans="1:7" ht="42" customHeight="1">
      <c r="A454" s="132">
        <v>450</v>
      </c>
      <c r="B454" s="134"/>
      <c r="C454" s="135"/>
      <c r="D454" s="135"/>
      <c r="E454" s="135"/>
      <c r="F454" s="142"/>
      <c r="G454" s="147"/>
    </row>
    <row r="455" spans="1:7" ht="42" customHeight="1">
      <c r="A455" s="132">
        <v>451</v>
      </c>
      <c r="B455" s="134"/>
      <c r="C455" s="135"/>
      <c r="D455" s="135"/>
      <c r="E455" s="135"/>
      <c r="F455" s="142"/>
      <c r="G455" s="147"/>
    </row>
    <row r="456" spans="1:7" ht="42" customHeight="1">
      <c r="A456" s="132">
        <v>452</v>
      </c>
      <c r="B456" s="134"/>
      <c r="C456" s="135"/>
      <c r="D456" s="135"/>
      <c r="E456" s="135"/>
      <c r="F456" s="142"/>
      <c r="G456" s="147"/>
    </row>
    <row r="457" spans="1:7" ht="42" customHeight="1">
      <c r="A457" s="132">
        <v>453</v>
      </c>
      <c r="B457" s="134"/>
      <c r="C457" s="135"/>
      <c r="D457" s="135"/>
      <c r="E457" s="135"/>
      <c r="F457" s="142"/>
      <c r="G457" s="147"/>
    </row>
    <row r="458" spans="1:7" ht="42" customHeight="1">
      <c r="A458" s="132">
        <v>454</v>
      </c>
      <c r="B458" s="134"/>
      <c r="C458" s="135"/>
      <c r="D458" s="135"/>
      <c r="E458" s="135"/>
      <c r="F458" s="142"/>
      <c r="G458" s="147"/>
    </row>
    <row r="459" spans="1:7" ht="42" customHeight="1">
      <c r="A459" s="132">
        <v>455</v>
      </c>
      <c r="B459" s="134"/>
      <c r="C459" s="135"/>
      <c r="D459" s="135"/>
      <c r="E459" s="135"/>
      <c r="F459" s="142"/>
      <c r="G459" s="147"/>
    </row>
    <row r="460" spans="1:7" ht="42" customHeight="1">
      <c r="A460" s="132">
        <v>456</v>
      </c>
      <c r="B460" s="134"/>
      <c r="C460" s="135"/>
      <c r="D460" s="135"/>
      <c r="E460" s="135"/>
      <c r="F460" s="142"/>
      <c r="G460" s="147"/>
    </row>
    <row r="461" spans="1:7" ht="42" customHeight="1">
      <c r="A461" s="132">
        <v>457</v>
      </c>
      <c r="B461" s="134"/>
      <c r="C461" s="135"/>
      <c r="D461" s="135"/>
      <c r="E461" s="135"/>
      <c r="F461" s="142"/>
      <c r="G461" s="147"/>
    </row>
    <row r="462" spans="1:7" ht="42" customHeight="1">
      <c r="A462" s="132">
        <v>458</v>
      </c>
      <c r="B462" s="134"/>
      <c r="C462" s="135"/>
      <c r="D462" s="135"/>
      <c r="E462" s="135"/>
      <c r="F462" s="142"/>
      <c r="G462" s="147"/>
    </row>
    <row r="463" spans="1:7" ht="42" customHeight="1">
      <c r="A463" s="132">
        <v>459</v>
      </c>
      <c r="B463" s="134"/>
      <c r="C463" s="135"/>
      <c r="D463" s="135"/>
      <c r="E463" s="135"/>
      <c r="F463" s="142"/>
      <c r="G463" s="147"/>
    </row>
    <row r="464" spans="1:7" ht="42" customHeight="1" thickBot="1">
      <c r="A464" s="133">
        <v>460</v>
      </c>
      <c r="B464" s="136"/>
      <c r="C464" s="137"/>
      <c r="D464" s="137"/>
      <c r="E464" s="137"/>
      <c r="F464" s="143"/>
      <c r="G464" s="148"/>
    </row>
    <row r="465" spans="1:7" ht="42" customHeight="1">
      <c r="A465" s="149">
        <v>461</v>
      </c>
      <c r="B465" s="145"/>
      <c r="C465" s="146"/>
      <c r="D465" s="146"/>
      <c r="E465" s="146"/>
      <c r="F465" s="150"/>
      <c r="G465" s="151"/>
    </row>
    <row r="466" spans="1:7" ht="42" customHeight="1">
      <c r="A466" s="132">
        <v>462</v>
      </c>
      <c r="B466" s="134"/>
      <c r="C466" s="135"/>
      <c r="D466" s="135"/>
      <c r="E466" s="135"/>
      <c r="F466" s="142"/>
      <c r="G466" s="147"/>
    </row>
    <row r="467" spans="1:7" ht="42" customHeight="1">
      <c r="A467" s="132">
        <v>463</v>
      </c>
      <c r="B467" s="134"/>
      <c r="C467" s="135"/>
      <c r="D467" s="135"/>
      <c r="E467" s="135"/>
      <c r="F467" s="142"/>
      <c r="G467" s="147"/>
    </row>
    <row r="468" spans="1:7" ht="42" customHeight="1">
      <c r="A468" s="132">
        <v>464</v>
      </c>
      <c r="B468" s="134"/>
      <c r="C468" s="135"/>
      <c r="D468" s="135"/>
      <c r="E468" s="135"/>
      <c r="F468" s="142"/>
      <c r="G468" s="147"/>
    </row>
    <row r="469" spans="1:7" ht="42" customHeight="1">
      <c r="A469" s="132">
        <v>465</v>
      </c>
      <c r="B469" s="134"/>
      <c r="C469" s="135"/>
      <c r="D469" s="135"/>
      <c r="E469" s="135"/>
      <c r="F469" s="142"/>
      <c r="G469" s="147"/>
    </row>
    <row r="470" spans="1:7" ht="42" customHeight="1">
      <c r="A470" s="132">
        <v>466</v>
      </c>
      <c r="B470" s="134"/>
      <c r="C470" s="135"/>
      <c r="D470" s="135"/>
      <c r="E470" s="135"/>
      <c r="F470" s="142"/>
      <c r="G470" s="147"/>
    </row>
    <row r="471" spans="1:7" ht="42" customHeight="1">
      <c r="A471" s="132">
        <v>467</v>
      </c>
      <c r="B471" s="134"/>
      <c r="C471" s="135"/>
      <c r="D471" s="135"/>
      <c r="E471" s="135"/>
      <c r="F471" s="142"/>
      <c r="G471" s="147"/>
    </row>
    <row r="472" spans="1:7" ht="42" customHeight="1">
      <c r="A472" s="132">
        <v>468</v>
      </c>
      <c r="B472" s="134"/>
      <c r="C472" s="135"/>
      <c r="D472" s="135"/>
      <c r="E472" s="135"/>
      <c r="F472" s="142"/>
      <c r="G472" s="147"/>
    </row>
    <row r="473" spans="1:7" ht="42" customHeight="1">
      <c r="A473" s="132">
        <v>469</v>
      </c>
      <c r="B473" s="134"/>
      <c r="C473" s="135"/>
      <c r="D473" s="135"/>
      <c r="E473" s="135"/>
      <c r="F473" s="142"/>
      <c r="G473" s="147"/>
    </row>
    <row r="474" spans="1:7" ht="42" customHeight="1">
      <c r="A474" s="132">
        <v>470</v>
      </c>
      <c r="B474" s="134"/>
      <c r="C474" s="135"/>
      <c r="D474" s="135"/>
      <c r="E474" s="135"/>
      <c r="F474" s="142"/>
      <c r="G474" s="147"/>
    </row>
    <row r="475" spans="1:7" ht="42" customHeight="1">
      <c r="A475" s="132">
        <v>471</v>
      </c>
      <c r="B475" s="134"/>
      <c r="C475" s="135"/>
      <c r="D475" s="135"/>
      <c r="E475" s="135"/>
      <c r="F475" s="142"/>
      <c r="G475" s="147"/>
    </row>
    <row r="476" spans="1:7" ht="42" customHeight="1">
      <c r="A476" s="132">
        <v>472</v>
      </c>
      <c r="B476" s="134"/>
      <c r="C476" s="135"/>
      <c r="D476" s="135"/>
      <c r="E476" s="135"/>
      <c r="F476" s="142"/>
      <c r="G476" s="147"/>
    </row>
    <row r="477" spans="1:7" ht="42" customHeight="1">
      <c r="A477" s="132">
        <v>473</v>
      </c>
      <c r="B477" s="134"/>
      <c r="C477" s="135"/>
      <c r="D477" s="135"/>
      <c r="E477" s="135"/>
      <c r="F477" s="142"/>
      <c r="G477" s="147"/>
    </row>
    <row r="478" spans="1:7" ht="42" customHeight="1">
      <c r="A478" s="132">
        <v>474</v>
      </c>
      <c r="B478" s="134"/>
      <c r="C478" s="135"/>
      <c r="D478" s="135"/>
      <c r="E478" s="135"/>
      <c r="F478" s="142"/>
      <c r="G478" s="147"/>
    </row>
    <row r="479" spans="1:7" ht="42" customHeight="1">
      <c r="A479" s="132">
        <v>475</v>
      </c>
      <c r="B479" s="134"/>
      <c r="C479" s="135"/>
      <c r="D479" s="135"/>
      <c r="E479" s="135"/>
      <c r="F479" s="142"/>
      <c r="G479" s="147"/>
    </row>
    <row r="480" spans="1:7" ht="42" customHeight="1">
      <c r="A480" s="132">
        <v>476</v>
      </c>
      <c r="B480" s="134"/>
      <c r="C480" s="135"/>
      <c r="D480" s="135"/>
      <c r="E480" s="135"/>
      <c r="F480" s="142"/>
      <c r="G480" s="147"/>
    </row>
    <row r="481" spans="1:7" ht="42" customHeight="1">
      <c r="A481" s="132">
        <v>477</v>
      </c>
      <c r="B481" s="134"/>
      <c r="C481" s="135"/>
      <c r="D481" s="135"/>
      <c r="E481" s="135"/>
      <c r="F481" s="142"/>
      <c r="G481" s="147"/>
    </row>
    <row r="482" spans="1:7" ht="42" customHeight="1">
      <c r="A482" s="132">
        <v>478</v>
      </c>
      <c r="B482" s="134"/>
      <c r="C482" s="135"/>
      <c r="D482" s="135"/>
      <c r="E482" s="135"/>
      <c r="F482" s="142"/>
      <c r="G482" s="147"/>
    </row>
    <row r="483" spans="1:7" ht="42" customHeight="1">
      <c r="A483" s="132">
        <v>479</v>
      </c>
      <c r="B483" s="134"/>
      <c r="C483" s="135"/>
      <c r="D483" s="135"/>
      <c r="E483" s="135"/>
      <c r="F483" s="142"/>
      <c r="G483" s="147"/>
    </row>
    <row r="484" spans="1:7" ht="42" customHeight="1" thickBot="1">
      <c r="A484" s="133">
        <v>480</v>
      </c>
      <c r="B484" s="136"/>
      <c r="C484" s="137"/>
      <c r="D484" s="137"/>
      <c r="E484" s="137"/>
      <c r="F484" s="143"/>
      <c r="G484" s="148"/>
    </row>
    <row r="485" spans="1:7" ht="42" customHeight="1">
      <c r="A485" s="149">
        <v>481</v>
      </c>
      <c r="B485" s="145"/>
      <c r="C485" s="146"/>
      <c r="D485" s="146"/>
      <c r="E485" s="146"/>
      <c r="F485" s="150"/>
      <c r="G485" s="151"/>
    </row>
    <row r="486" spans="1:7" ht="42" customHeight="1">
      <c r="A486" s="132">
        <v>482</v>
      </c>
      <c r="B486" s="134"/>
      <c r="C486" s="135"/>
      <c r="D486" s="135"/>
      <c r="E486" s="135"/>
      <c r="F486" s="142"/>
      <c r="G486" s="147"/>
    </row>
    <row r="487" spans="1:7" ht="42" customHeight="1">
      <c r="A487" s="132">
        <v>483</v>
      </c>
      <c r="B487" s="134"/>
      <c r="C487" s="135"/>
      <c r="D487" s="135"/>
      <c r="E487" s="135"/>
      <c r="F487" s="142"/>
      <c r="G487" s="147"/>
    </row>
    <row r="488" spans="1:7" ht="42" customHeight="1">
      <c r="A488" s="132">
        <v>484</v>
      </c>
      <c r="B488" s="134"/>
      <c r="C488" s="135"/>
      <c r="D488" s="135"/>
      <c r="E488" s="135"/>
      <c r="F488" s="142"/>
      <c r="G488" s="147"/>
    </row>
    <row r="489" spans="1:7" ht="42" customHeight="1">
      <c r="A489" s="132">
        <v>485</v>
      </c>
      <c r="B489" s="134"/>
      <c r="C489" s="135"/>
      <c r="D489" s="135"/>
      <c r="E489" s="135"/>
      <c r="F489" s="142"/>
      <c r="G489" s="147"/>
    </row>
    <row r="490" spans="1:7" ht="42" customHeight="1">
      <c r="A490" s="132">
        <v>486</v>
      </c>
      <c r="B490" s="134"/>
      <c r="C490" s="135"/>
      <c r="D490" s="135"/>
      <c r="E490" s="135"/>
      <c r="F490" s="142"/>
      <c r="G490" s="147"/>
    </row>
    <row r="491" spans="1:7" ht="42" customHeight="1">
      <c r="A491" s="132">
        <v>487</v>
      </c>
      <c r="B491" s="134"/>
      <c r="C491" s="135"/>
      <c r="D491" s="135"/>
      <c r="E491" s="135"/>
      <c r="F491" s="142"/>
      <c r="G491" s="147"/>
    </row>
    <row r="492" spans="1:7" ht="42" customHeight="1">
      <c r="A492" s="132">
        <v>488</v>
      </c>
      <c r="B492" s="134"/>
      <c r="C492" s="135"/>
      <c r="D492" s="135"/>
      <c r="E492" s="135"/>
      <c r="F492" s="142"/>
      <c r="G492" s="147"/>
    </row>
    <row r="493" spans="1:7" ht="42" customHeight="1">
      <c r="A493" s="132">
        <v>489</v>
      </c>
      <c r="B493" s="134"/>
      <c r="C493" s="135"/>
      <c r="D493" s="135"/>
      <c r="E493" s="135"/>
      <c r="F493" s="142"/>
      <c r="G493" s="147"/>
    </row>
    <row r="494" spans="1:7" ht="42" customHeight="1">
      <c r="A494" s="132">
        <v>490</v>
      </c>
      <c r="B494" s="134"/>
      <c r="C494" s="135"/>
      <c r="D494" s="135"/>
      <c r="E494" s="135"/>
      <c r="F494" s="142"/>
      <c r="G494" s="147"/>
    </row>
    <row r="495" spans="1:7" ht="42" customHeight="1">
      <c r="A495" s="132">
        <v>491</v>
      </c>
      <c r="B495" s="134"/>
      <c r="C495" s="135"/>
      <c r="D495" s="135"/>
      <c r="E495" s="135"/>
      <c r="F495" s="142"/>
      <c r="G495" s="147"/>
    </row>
    <row r="496" spans="1:7" ht="42" customHeight="1">
      <c r="A496" s="132">
        <v>492</v>
      </c>
      <c r="B496" s="134"/>
      <c r="C496" s="135"/>
      <c r="D496" s="135"/>
      <c r="E496" s="135"/>
      <c r="F496" s="142"/>
      <c r="G496" s="147"/>
    </row>
    <row r="497" spans="1:7" ht="42" customHeight="1">
      <c r="A497" s="132">
        <v>493</v>
      </c>
      <c r="B497" s="134"/>
      <c r="C497" s="135"/>
      <c r="D497" s="135"/>
      <c r="E497" s="135"/>
      <c r="F497" s="142"/>
      <c r="G497" s="147"/>
    </row>
    <row r="498" spans="1:7" ht="42" customHeight="1">
      <c r="A498" s="132">
        <v>494</v>
      </c>
      <c r="B498" s="134"/>
      <c r="C498" s="135"/>
      <c r="D498" s="135"/>
      <c r="E498" s="135"/>
      <c r="F498" s="142"/>
      <c r="G498" s="147"/>
    </row>
    <row r="499" spans="1:7" ht="42" customHeight="1">
      <c r="A499" s="132">
        <v>495</v>
      </c>
      <c r="B499" s="134"/>
      <c r="C499" s="135"/>
      <c r="D499" s="135"/>
      <c r="E499" s="135"/>
      <c r="F499" s="142"/>
      <c r="G499" s="147"/>
    </row>
    <row r="500" spans="1:7" ht="42" customHeight="1">
      <c r="A500" s="132">
        <v>496</v>
      </c>
      <c r="B500" s="134"/>
      <c r="C500" s="135"/>
      <c r="D500" s="135"/>
      <c r="E500" s="135"/>
      <c r="F500" s="142"/>
      <c r="G500" s="147"/>
    </row>
    <row r="501" spans="1:7" ht="42" customHeight="1">
      <c r="A501" s="132">
        <v>497</v>
      </c>
      <c r="B501" s="134"/>
      <c r="C501" s="135"/>
      <c r="D501" s="135"/>
      <c r="E501" s="135"/>
      <c r="F501" s="142"/>
      <c r="G501" s="147"/>
    </row>
    <row r="502" spans="1:7" ht="42" customHeight="1">
      <c r="A502" s="132">
        <v>498</v>
      </c>
      <c r="B502" s="134"/>
      <c r="C502" s="135"/>
      <c r="D502" s="135"/>
      <c r="E502" s="135"/>
      <c r="F502" s="142"/>
      <c r="G502" s="147"/>
    </row>
    <row r="503" spans="1:7" ht="42" customHeight="1">
      <c r="A503" s="132">
        <v>499</v>
      </c>
      <c r="B503" s="134"/>
      <c r="C503" s="135"/>
      <c r="D503" s="135"/>
      <c r="E503" s="135"/>
      <c r="F503" s="142"/>
      <c r="G503" s="147"/>
    </row>
    <row r="504" spans="1:7" ht="42" customHeight="1" thickBot="1">
      <c r="A504" s="133">
        <v>500</v>
      </c>
      <c r="B504" s="136"/>
      <c r="C504" s="137"/>
      <c r="D504" s="137"/>
      <c r="E504" s="137"/>
      <c r="F504" s="143"/>
      <c r="G504" s="148"/>
    </row>
    <row r="505" spans="1:7" ht="42" customHeight="1">
      <c r="A505" s="149">
        <v>501</v>
      </c>
      <c r="B505" s="145"/>
      <c r="C505" s="146"/>
      <c r="D505" s="146"/>
      <c r="E505" s="146"/>
      <c r="F505" s="150"/>
      <c r="G505" s="151"/>
    </row>
    <row r="506" spans="1:7" ht="42" customHeight="1">
      <c r="A506" s="132">
        <v>502</v>
      </c>
      <c r="B506" s="134"/>
      <c r="C506" s="135"/>
      <c r="D506" s="135"/>
      <c r="E506" s="135"/>
      <c r="F506" s="142"/>
      <c r="G506" s="147"/>
    </row>
    <row r="507" spans="1:7" ht="42" customHeight="1">
      <c r="A507" s="132">
        <v>503</v>
      </c>
      <c r="B507" s="134"/>
      <c r="C507" s="135"/>
      <c r="D507" s="135"/>
      <c r="E507" s="135"/>
      <c r="F507" s="142"/>
      <c r="G507" s="147"/>
    </row>
    <row r="508" spans="1:7" ht="42" customHeight="1">
      <c r="A508" s="132">
        <v>504</v>
      </c>
      <c r="B508" s="134"/>
      <c r="C508" s="135"/>
      <c r="D508" s="135"/>
      <c r="E508" s="135"/>
      <c r="F508" s="142"/>
      <c r="G508" s="147"/>
    </row>
    <row r="509" spans="1:7" ht="42" customHeight="1">
      <c r="A509" s="132">
        <v>505</v>
      </c>
      <c r="B509" s="134"/>
      <c r="C509" s="135"/>
      <c r="D509" s="135"/>
      <c r="E509" s="135"/>
      <c r="F509" s="142"/>
      <c r="G509" s="147"/>
    </row>
    <row r="510" spans="1:7" ht="42" customHeight="1">
      <c r="A510" s="132">
        <v>506</v>
      </c>
      <c r="B510" s="134"/>
      <c r="C510" s="135"/>
      <c r="D510" s="135"/>
      <c r="E510" s="135"/>
      <c r="F510" s="142"/>
      <c r="G510" s="147"/>
    </row>
    <row r="511" spans="1:7" ht="42" customHeight="1">
      <c r="A511" s="132">
        <v>507</v>
      </c>
      <c r="B511" s="134"/>
      <c r="C511" s="135"/>
      <c r="D511" s="135"/>
      <c r="E511" s="135"/>
      <c r="F511" s="142"/>
      <c r="G511" s="147"/>
    </row>
    <row r="512" spans="1:7" ht="42" customHeight="1">
      <c r="A512" s="132">
        <v>508</v>
      </c>
      <c r="B512" s="134"/>
      <c r="C512" s="135"/>
      <c r="D512" s="135"/>
      <c r="E512" s="135"/>
      <c r="F512" s="142"/>
      <c r="G512" s="147"/>
    </row>
    <row r="513" spans="1:7" ht="42" customHeight="1">
      <c r="A513" s="132">
        <v>509</v>
      </c>
      <c r="B513" s="134"/>
      <c r="C513" s="135"/>
      <c r="D513" s="135"/>
      <c r="E513" s="135"/>
      <c r="F513" s="142"/>
      <c r="G513" s="147"/>
    </row>
    <row r="514" spans="1:7" ht="42" customHeight="1">
      <c r="A514" s="132">
        <v>510</v>
      </c>
      <c r="B514" s="134"/>
      <c r="C514" s="135"/>
      <c r="D514" s="135"/>
      <c r="E514" s="135"/>
      <c r="F514" s="142"/>
      <c r="G514" s="147"/>
    </row>
    <row r="515" spans="1:7" ht="42" customHeight="1">
      <c r="A515" s="132">
        <v>511</v>
      </c>
      <c r="B515" s="134"/>
      <c r="C515" s="135"/>
      <c r="D515" s="135"/>
      <c r="E515" s="135"/>
      <c r="F515" s="142"/>
      <c r="G515" s="147"/>
    </row>
    <row r="516" spans="1:7" ht="42" customHeight="1">
      <c r="A516" s="132">
        <v>512</v>
      </c>
      <c r="B516" s="134"/>
      <c r="C516" s="135"/>
      <c r="D516" s="135"/>
      <c r="E516" s="135"/>
      <c r="F516" s="142"/>
      <c r="G516" s="147"/>
    </row>
    <row r="517" spans="1:7" ht="42" customHeight="1">
      <c r="A517" s="132">
        <v>513</v>
      </c>
      <c r="B517" s="134"/>
      <c r="C517" s="135"/>
      <c r="D517" s="135"/>
      <c r="E517" s="135"/>
      <c r="F517" s="142"/>
      <c r="G517" s="147"/>
    </row>
    <row r="518" spans="1:7" ht="42" customHeight="1">
      <c r="A518" s="132">
        <v>514</v>
      </c>
      <c r="B518" s="134"/>
      <c r="C518" s="135"/>
      <c r="D518" s="135"/>
      <c r="E518" s="135"/>
      <c r="F518" s="142"/>
      <c r="G518" s="147"/>
    </row>
    <row r="519" spans="1:7" ht="42" customHeight="1">
      <c r="A519" s="132">
        <v>515</v>
      </c>
      <c r="B519" s="134"/>
      <c r="C519" s="135"/>
      <c r="D519" s="135"/>
      <c r="E519" s="135"/>
      <c r="F519" s="142"/>
      <c r="G519" s="147"/>
    </row>
    <row r="520" spans="1:7" ht="42" customHeight="1">
      <c r="A520" s="132">
        <v>516</v>
      </c>
      <c r="B520" s="134"/>
      <c r="C520" s="135"/>
      <c r="D520" s="135"/>
      <c r="E520" s="135"/>
      <c r="F520" s="142"/>
      <c r="G520" s="147"/>
    </row>
    <row r="521" spans="1:7" ht="42" customHeight="1">
      <c r="A521" s="132">
        <v>517</v>
      </c>
      <c r="B521" s="134"/>
      <c r="C521" s="135"/>
      <c r="D521" s="135"/>
      <c r="E521" s="135"/>
      <c r="F521" s="142"/>
      <c r="G521" s="147"/>
    </row>
    <row r="522" spans="1:7" ht="42" customHeight="1">
      <c r="A522" s="132">
        <v>518</v>
      </c>
      <c r="B522" s="134"/>
      <c r="C522" s="135"/>
      <c r="D522" s="135"/>
      <c r="E522" s="135"/>
      <c r="F522" s="142"/>
      <c r="G522" s="147"/>
    </row>
    <row r="523" spans="1:7" ht="42" customHeight="1">
      <c r="A523" s="132">
        <v>519</v>
      </c>
      <c r="B523" s="134"/>
      <c r="C523" s="135"/>
      <c r="D523" s="135"/>
      <c r="E523" s="135"/>
      <c r="F523" s="142"/>
      <c r="G523" s="147"/>
    </row>
    <row r="524" spans="1:7" ht="42" customHeight="1" thickBot="1">
      <c r="A524" s="133">
        <v>520</v>
      </c>
      <c r="B524" s="136"/>
      <c r="C524" s="137"/>
      <c r="D524" s="137"/>
      <c r="E524" s="137"/>
      <c r="F524" s="143"/>
      <c r="G524" s="148"/>
    </row>
    <row r="525" spans="1:7" ht="42" customHeight="1">
      <c r="A525" s="149">
        <v>521</v>
      </c>
      <c r="B525" s="145"/>
      <c r="C525" s="146"/>
      <c r="D525" s="146"/>
      <c r="E525" s="146"/>
      <c r="F525" s="150"/>
      <c r="G525" s="151"/>
    </row>
    <row r="526" spans="1:7" ht="42" customHeight="1">
      <c r="A526" s="132">
        <v>522</v>
      </c>
      <c r="B526" s="134"/>
      <c r="C526" s="135"/>
      <c r="D526" s="135"/>
      <c r="E526" s="135"/>
      <c r="F526" s="142"/>
      <c r="G526" s="147"/>
    </row>
    <row r="527" spans="1:7" ht="42" customHeight="1">
      <c r="A527" s="132">
        <v>523</v>
      </c>
      <c r="B527" s="134"/>
      <c r="C527" s="135"/>
      <c r="D527" s="135"/>
      <c r="E527" s="135"/>
      <c r="F527" s="142"/>
      <c r="G527" s="147"/>
    </row>
    <row r="528" spans="1:7" ht="42" customHeight="1">
      <c r="A528" s="132">
        <v>524</v>
      </c>
      <c r="B528" s="134"/>
      <c r="C528" s="135"/>
      <c r="D528" s="135"/>
      <c r="E528" s="135"/>
      <c r="F528" s="142"/>
      <c r="G528" s="147"/>
    </row>
    <row r="529" spans="1:7" ht="42" customHeight="1">
      <c r="A529" s="132">
        <v>525</v>
      </c>
      <c r="B529" s="134"/>
      <c r="C529" s="135"/>
      <c r="D529" s="135"/>
      <c r="E529" s="135"/>
      <c r="F529" s="142"/>
      <c r="G529" s="147"/>
    </row>
    <row r="530" spans="1:7" ht="42" customHeight="1">
      <c r="A530" s="132">
        <v>526</v>
      </c>
      <c r="B530" s="134"/>
      <c r="C530" s="135"/>
      <c r="D530" s="135"/>
      <c r="E530" s="135"/>
      <c r="F530" s="142"/>
      <c r="G530" s="147"/>
    </row>
    <row r="531" spans="1:7" ht="42" customHeight="1">
      <c r="A531" s="132">
        <v>527</v>
      </c>
      <c r="B531" s="134"/>
      <c r="C531" s="135"/>
      <c r="D531" s="135"/>
      <c r="E531" s="135"/>
      <c r="F531" s="142"/>
      <c r="G531" s="147"/>
    </row>
    <row r="532" spans="1:7" ht="42" customHeight="1">
      <c r="A532" s="132">
        <v>528</v>
      </c>
      <c r="B532" s="134"/>
      <c r="C532" s="135"/>
      <c r="D532" s="135"/>
      <c r="E532" s="135"/>
      <c r="F532" s="142"/>
      <c r="G532" s="147"/>
    </row>
    <row r="533" spans="1:7" ht="42" customHeight="1">
      <c r="A533" s="132">
        <v>529</v>
      </c>
      <c r="B533" s="134"/>
      <c r="C533" s="135"/>
      <c r="D533" s="135"/>
      <c r="E533" s="135"/>
      <c r="F533" s="142"/>
      <c r="G533" s="147"/>
    </row>
    <row r="534" spans="1:7" ht="42" customHeight="1">
      <c r="A534" s="132">
        <v>530</v>
      </c>
      <c r="B534" s="134"/>
      <c r="C534" s="135"/>
      <c r="D534" s="135"/>
      <c r="E534" s="135"/>
      <c r="F534" s="142"/>
      <c r="G534" s="147"/>
    </row>
    <row r="535" spans="1:7" ht="42" customHeight="1">
      <c r="A535" s="132">
        <v>531</v>
      </c>
      <c r="B535" s="134"/>
      <c r="C535" s="135"/>
      <c r="D535" s="135"/>
      <c r="E535" s="135"/>
      <c r="F535" s="142"/>
      <c r="G535" s="147"/>
    </row>
    <row r="536" spans="1:7" ht="42" customHeight="1">
      <c r="A536" s="132">
        <v>532</v>
      </c>
      <c r="B536" s="134"/>
      <c r="C536" s="135"/>
      <c r="D536" s="135"/>
      <c r="E536" s="135"/>
      <c r="F536" s="142"/>
      <c r="G536" s="147"/>
    </row>
    <row r="537" spans="1:7" ht="42" customHeight="1">
      <c r="A537" s="132">
        <v>533</v>
      </c>
      <c r="B537" s="134"/>
      <c r="C537" s="135"/>
      <c r="D537" s="135"/>
      <c r="E537" s="135"/>
      <c r="F537" s="142"/>
      <c r="G537" s="147"/>
    </row>
    <row r="538" spans="1:7" ht="42" customHeight="1">
      <c r="A538" s="132">
        <v>534</v>
      </c>
      <c r="B538" s="134"/>
      <c r="C538" s="135"/>
      <c r="D538" s="135"/>
      <c r="E538" s="135"/>
      <c r="F538" s="142"/>
      <c r="G538" s="147"/>
    </row>
    <row r="539" spans="1:7" ht="42" customHeight="1">
      <c r="A539" s="132">
        <v>535</v>
      </c>
      <c r="B539" s="134"/>
      <c r="C539" s="135"/>
      <c r="D539" s="135"/>
      <c r="E539" s="135"/>
      <c r="F539" s="142"/>
      <c r="G539" s="147"/>
    </row>
    <row r="540" spans="1:7" ht="42" customHeight="1">
      <c r="A540" s="132">
        <v>536</v>
      </c>
      <c r="B540" s="134"/>
      <c r="C540" s="135"/>
      <c r="D540" s="135"/>
      <c r="E540" s="135"/>
      <c r="F540" s="142"/>
      <c r="G540" s="147"/>
    </row>
    <row r="541" spans="1:7" ht="42" customHeight="1">
      <c r="A541" s="132">
        <v>537</v>
      </c>
      <c r="B541" s="134"/>
      <c r="C541" s="135"/>
      <c r="D541" s="135"/>
      <c r="E541" s="135"/>
      <c r="F541" s="142"/>
      <c r="G541" s="147"/>
    </row>
    <row r="542" spans="1:7" ht="42" customHeight="1">
      <c r="A542" s="132">
        <v>538</v>
      </c>
      <c r="B542" s="134"/>
      <c r="C542" s="135"/>
      <c r="D542" s="135"/>
      <c r="E542" s="135"/>
      <c r="F542" s="142"/>
      <c r="G542" s="147"/>
    </row>
    <row r="543" spans="1:7" ht="42" customHeight="1">
      <c r="A543" s="132">
        <v>539</v>
      </c>
      <c r="B543" s="134"/>
      <c r="C543" s="135"/>
      <c r="D543" s="135"/>
      <c r="E543" s="135"/>
      <c r="F543" s="142"/>
      <c r="G543" s="147"/>
    </row>
    <row r="544" spans="1:7" ht="42" customHeight="1" thickBot="1">
      <c r="A544" s="133">
        <v>540</v>
      </c>
      <c r="B544" s="136"/>
      <c r="C544" s="137"/>
      <c r="D544" s="137"/>
      <c r="E544" s="137"/>
      <c r="F544" s="143"/>
      <c r="G544" s="148"/>
    </row>
    <row r="545" spans="1:7" ht="42" customHeight="1">
      <c r="A545" s="149">
        <v>541</v>
      </c>
      <c r="B545" s="145"/>
      <c r="C545" s="146"/>
      <c r="D545" s="146"/>
      <c r="E545" s="146"/>
      <c r="F545" s="150"/>
      <c r="G545" s="151"/>
    </row>
    <row r="546" spans="1:7" ht="42" customHeight="1">
      <c r="A546" s="132">
        <v>542</v>
      </c>
      <c r="B546" s="134"/>
      <c r="C546" s="135"/>
      <c r="D546" s="135"/>
      <c r="E546" s="135"/>
      <c r="F546" s="142"/>
      <c r="G546" s="147"/>
    </row>
    <row r="547" spans="1:7" ht="42" customHeight="1">
      <c r="A547" s="132">
        <v>543</v>
      </c>
      <c r="B547" s="134"/>
      <c r="C547" s="135"/>
      <c r="D547" s="135"/>
      <c r="E547" s="135"/>
      <c r="F547" s="142"/>
      <c r="G547" s="147"/>
    </row>
    <row r="548" spans="1:7" ht="42" customHeight="1">
      <c r="A548" s="132">
        <v>544</v>
      </c>
      <c r="B548" s="134"/>
      <c r="C548" s="135"/>
      <c r="D548" s="135"/>
      <c r="E548" s="135"/>
      <c r="F548" s="142"/>
      <c r="G548" s="147"/>
    </row>
    <row r="549" spans="1:7" ht="42" customHeight="1">
      <c r="A549" s="132">
        <v>545</v>
      </c>
      <c r="B549" s="134"/>
      <c r="C549" s="135"/>
      <c r="D549" s="135"/>
      <c r="E549" s="135"/>
      <c r="F549" s="142"/>
      <c r="G549" s="147"/>
    </row>
    <row r="550" spans="1:7" ht="42" customHeight="1">
      <c r="A550" s="132">
        <v>546</v>
      </c>
      <c r="B550" s="134"/>
      <c r="C550" s="135"/>
      <c r="D550" s="135"/>
      <c r="E550" s="135"/>
      <c r="F550" s="142"/>
      <c r="G550" s="147"/>
    </row>
    <row r="551" spans="1:7" ht="42" customHeight="1">
      <c r="A551" s="132">
        <v>547</v>
      </c>
      <c r="B551" s="134"/>
      <c r="C551" s="135"/>
      <c r="D551" s="135"/>
      <c r="E551" s="135"/>
      <c r="F551" s="142"/>
      <c r="G551" s="147"/>
    </row>
    <row r="552" spans="1:7" ht="42" customHeight="1">
      <c r="A552" s="132">
        <v>548</v>
      </c>
      <c r="B552" s="134"/>
      <c r="C552" s="135"/>
      <c r="D552" s="135"/>
      <c r="E552" s="135"/>
      <c r="F552" s="142"/>
      <c r="G552" s="147"/>
    </row>
    <row r="553" spans="1:7" ht="42" customHeight="1">
      <c r="A553" s="132">
        <v>549</v>
      </c>
      <c r="B553" s="134"/>
      <c r="C553" s="135"/>
      <c r="D553" s="135"/>
      <c r="E553" s="135"/>
      <c r="F553" s="142"/>
      <c r="G553" s="147"/>
    </row>
    <row r="554" spans="1:7" ht="42" customHeight="1">
      <c r="A554" s="132">
        <v>550</v>
      </c>
      <c r="B554" s="134"/>
      <c r="C554" s="135"/>
      <c r="D554" s="135"/>
      <c r="E554" s="135"/>
      <c r="F554" s="142"/>
      <c r="G554" s="147"/>
    </row>
    <row r="555" spans="1:7" ht="42" customHeight="1">
      <c r="A555" s="132">
        <v>551</v>
      </c>
      <c r="B555" s="134"/>
      <c r="C555" s="135"/>
      <c r="D555" s="135"/>
      <c r="E555" s="135"/>
      <c r="F555" s="142"/>
      <c r="G555" s="147"/>
    </row>
    <row r="556" spans="1:7" ht="42" customHeight="1">
      <c r="A556" s="132">
        <v>552</v>
      </c>
      <c r="B556" s="134"/>
      <c r="C556" s="135"/>
      <c r="D556" s="135"/>
      <c r="E556" s="135"/>
      <c r="F556" s="142"/>
      <c r="G556" s="147"/>
    </row>
    <row r="557" spans="1:7" ht="42" customHeight="1">
      <c r="A557" s="132">
        <v>553</v>
      </c>
      <c r="B557" s="134"/>
      <c r="C557" s="135"/>
      <c r="D557" s="135"/>
      <c r="E557" s="135"/>
      <c r="F557" s="142"/>
      <c r="G557" s="147"/>
    </row>
    <row r="558" spans="1:7" ht="42" customHeight="1">
      <c r="A558" s="132">
        <v>554</v>
      </c>
      <c r="B558" s="134"/>
      <c r="C558" s="135"/>
      <c r="D558" s="135"/>
      <c r="E558" s="135"/>
      <c r="F558" s="142"/>
      <c r="G558" s="147"/>
    </row>
    <row r="559" spans="1:7" ht="42" customHeight="1">
      <c r="A559" s="132">
        <v>555</v>
      </c>
      <c r="B559" s="134"/>
      <c r="C559" s="135"/>
      <c r="D559" s="135"/>
      <c r="E559" s="135"/>
      <c r="F559" s="142"/>
      <c r="G559" s="147"/>
    </row>
    <row r="560" spans="1:7" ht="42" customHeight="1">
      <c r="A560" s="132">
        <v>556</v>
      </c>
      <c r="B560" s="134"/>
      <c r="C560" s="135"/>
      <c r="D560" s="135"/>
      <c r="E560" s="135"/>
      <c r="F560" s="142"/>
      <c r="G560" s="147"/>
    </row>
    <row r="561" spans="1:7" ht="42" customHeight="1">
      <c r="A561" s="132">
        <v>557</v>
      </c>
      <c r="B561" s="134"/>
      <c r="C561" s="135"/>
      <c r="D561" s="135"/>
      <c r="E561" s="135"/>
      <c r="F561" s="142"/>
      <c r="G561" s="147"/>
    </row>
    <row r="562" spans="1:7" ht="42" customHeight="1">
      <c r="A562" s="132">
        <v>558</v>
      </c>
      <c r="B562" s="134"/>
      <c r="C562" s="135"/>
      <c r="D562" s="135"/>
      <c r="E562" s="135"/>
      <c r="F562" s="142"/>
      <c r="G562" s="147"/>
    </row>
    <row r="563" spans="1:7" ht="42" customHeight="1">
      <c r="A563" s="132">
        <v>559</v>
      </c>
      <c r="B563" s="134"/>
      <c r="C563" s="135"/>
      <c r="D563" s="135"/>
      <c r="E563" s="135"/>
      <c r="F563" s="142"/>
      <c r="G563" s="147"/>
    </row>
    <row r="564" spans="1:7" ht="42" customHeight="1" thickBot="1">
      <c r="A564" s="133">
        <v>560</v>
      </c>
      <c r="B564" s="136"/>
      <c r="C564" s="137"/>
      <c r="D564" s="137"/>
      <c r="E564" s="137"/>
      <c r="F564" s="143"/>
      <c r="G564" s="148"/>
    </row>
  </sheetData>
  <mergeCells count="3">
    <mergeCell ref="A2:B2"/>
    <mergeCell ref="F2:G2"/>
    <mergeCell ref="M2:T2"/>
  </mergeCells>
  <phoneticPr fontId="2"/>
  <dataValidations count="2">
    <dataValidation type="list" allowBlank="1" showInputMessage="1" showErrorMessage="1" error="選んでください。" promptTitle="対戦相手" prompt="プルダウンメニューから選んでください。" sqref="F5:F564">
      <formula1>#REF!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E5:E564">
      <formula1>#REF!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106"/>
  <sheetViews>
    <sheetView view="pageBreakPreview" zoomScale="70" zoomScaleNormal="100" zoomScaleSheetLayoutView="70" workbookViewId="0">
      <selection activeCell="S4" sqref="S4:S27"/>
    </sheetView>
  </sheetViews>
  <sheetFormatPr defaultColWidth="9" defaultRowHeight="13.5"/>
  <cols>
    <col min="1" max="1" width="4.625" style="129" customWidth="1"/>
    <col min="2" max="2" width="9.5" style="129" customWidth="1"/>
    <col min="3" max="3" width="14.125" style="129" customWidth="1"/>
    <col min="4" max="4" width="6.75" style="129" customWidth="1"/>
    <col min="5" max="5" width="11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>
      <c r="F1" s="141" t="str">
        <f>'勝敗表（星取り表）'!$Z$1</f>
        <v>高円宮杯U-15サッカーリーグ</v>
      </c>
      <c r="G1" s="156">
        <f>試合結果報告シート!$E$1</f>
        <v>2020</v>
      </c>
    </row>
    <row r="2" spans="1:20" ht="20.25" customHeight="1" thickBot="1">
      <c r="A2" s="250" t="s">
        <v>81</v>
      </c>
      <c r="B2" s="250"/>
      <c r="C2" s="138"/>
      <c r="D2" s="139" t="str">
        <f>IF('勝敗表（星取り表）'!$C$1="","",'勝敗表（星取り表）'!$C$1)</f>
        <v/>
      </c>
      <c r="E2" s="140" t="s">
        <v>59</v>
      </c>
      <c r="F2" s="251" t="str">
        <f>'勝敗表（星取り表）'!$AP$1</f>
        <v>鹿児島県Ｕ－１５チェストリーグ</v>
      </c>
      <c r="G2" s="252"/>
      <c r="M2" s="253" t="s">
        <v>101</v>
      </c>
      <c r="N2" s="253"/>
      <c r="O2" s="253"/>
      <c r="P2" s="253"/>
      <c r="Q2" s="253"/>
      <c r="R2" s="253"/>
      <c r="S2" s="253"/>
      <c r="T2" s="253"/>
    </row>
    <row r="3" spans="1:20" ht="12" customHeight="1" thickBot="1">
      <c r="A3" s="128"/>
      <c r="E3" s="130"/>
      <c r="F3" s="131"/>
    </row>
    <row r="4" spans="1:20" ht="35.25" customHeight="1" thickBot="1">
      <c r="A4" s="152" t="s">
        <v>71</v>
      </c>
      <c r="B4" s="153" t="s">
        <v>72</v>
      </c>
      <c r="C4" s="153" t="s">
        <v>73</v>
      </c>
      <c r="D4" s="153" t="s">
        <v>74</v>
      </c>
      <c r="E4" s="153" t="s">
        <v>75</v>
      </c>
      <c r="F4" s="154" t="s">
        <v>76</v>
      </c>
      <c r="G4" s="155" t="s">
        <v>82</v>
      </c>
      <c r="O4" s="144" t="s">
        <v>83</v>
      </c>
      <c r="Q4" s="144" t="s">
        <v>89</v>
      </c>
    </row>
    <row r="5" spans="1:20" ht="35.25" customHeight="1">
      <c r="A5" s="149">
        <v>1</v>
      </c>
      <c r="B5" s="145"/>
      <c r="C5" s="146"/>
      <c r="D5" s="146"/>
      <c r="E5" s="146"/>
      <c r="F5" s="150"/>
      <c r="G5" s="151"/>
      <c r="O5" s="144" t="s">
        <v>77</v>
      </c>
      <c r="Q5" s="144" t="s">
        <v>90</v>
      </c>
    </row>
    <row r="6" spans="1:20" ht="35.25" customHeight="1">
      <c r="A6" s="132">
        <v>2</v>
      </c>
      <c r="B6" s="134"/>
      <c r="C6" s="135"/>
      <c r="D6" s="135"/>
      <c r="E6" s="135"/>
      <c r="F6" s="142"/>
      <c r="G6" s="147"/>
      <c r="O6" s="144" t="s">
        <v>84</v>
      </c>
      <c r="Q6" s="144" t="s">
        <v>91</v>
      </c>
    </row>
    <row r="7" spans="1:20" ht="35.25" customHeight="1">
      <c r="A7" s="132">
        <v>3</v>
      </c>
      <c r="B7" s="134"/>
      <c r="C7" s="135"/>
      <c r="D7" s="135"/>
      <c r="E7" s="135"/>
      <c r="F7" s="142"/>
      <c r="G7" s="147"/>
      <c r="O7" s="144" t="s">
        <v>79</v>
      </c>
      <c r="Q7" s="144" t="s">
        <v>92</v>
      </c>
    </row>
    <row r="8" spans="1:20" ht="35.25" customHeight="1">
      <c r="A8" s="132">
        <v>4</v>
      </c>
      <c r="B8" s="134"/>
      <c r="C8" s="135"/>
      <c r="D8" s="135"/>
      <c r="E8" s="135"/>
      <c r="F8" s="142"/>
      <c r="G8" s="147"/>
      <c r="O8" s="144" t="s">
        <v>85</v>
      </c>
      <c r="Q8" s="144" t="s">
        <v>93</v>
      </c>
    </row>
    <row r="9" spans="1:20" ht="35.25" customHeight="1">
      <c r="A9" s="132">
        <v>5</v>
      </c>
      <c r="B9" s="134"/>
      <c r="C9" s="135"/>
      <c r="D9" s="135"/>
      <c r="E9" s="135"/>
      <c r="F9" s="142"/>
      <c r="G9" s="147"/>
      <c r="O9" s="144" t="s">
        <v>78</v>
      </c>
      <c r="Q9" s="144" t="s">
        <v>94</v>
      </c>
    </row>
    <row r="10" spans="1:20" ht="35.25" customHeight="1">
      <c r="A10" s="132">
        <v>6</v>
      </c>
      <c r="B10" s="134"/>
      <c r="C10" s="135"/>
      <c r="D10" s="135"/>
      <c r="E10" s="135"/>
      <c r="F10" s="142"/>
      <c r="G10" s="147"/>
      <c r="O10" s="144" t="s">
        <v>86</v>
      </c>
      <c r="Q10" s="144" t="s">
        <v>95</v>
      </c>
    </row>
    <row r="11" spans="1:20" ht="35.25" customHeight="1">
      <c r="A11" s="132">
        <v>7</v>
      </c>
      <c r="B11" s="134"/>
      <c r="C11" s="135"/>
      <c r="D11" s="135"/>
      <c r="E11" s="135"/>
      <c r="F11" s="142"/>
      <c r="G11" s="147"/>
      <c r="O11" s="144" t="s">
        <v>87</v>
      </c>
      <c r="Q11" s="144" t="s">
        <v>96</v>
      </c>
    </row>
    <row r="12" spans="1:20" ht="35.25" customHeight="1">
      <c r="A12" s="132">
        <v>8</v>
      </c>
      <c r="B12" s="134"/>
      <c r="C12" s="135"/>
      <c r="D12" s="135"/>
      <c r="E12" s="135"/>
      <c r="F12" s="142"/>
      <c r="G12" s="147"/>
      <c r="O12" s="144" t="s">
        <v>88</v>
      </c>
    </row>
    <row r="13" spans="1:20" ht="35.25" customHeight="1">
      <c r="A13" s="132">
        <v>9</v>
      </c>
      <c r="B13" s="134"/>
      <c r="C13" s="135"/>
      <c r="D13" s="135"/>
      <c r="E13" s="135"/>
      <c r="F13" s="142"/>
      <c r="G13" s="147"/>
    </row>
    <row r="14" spans="1:20" ht="35.25" customHeight="1">
      <c r="A14" s="132">
        <v>10</v>
      </c>
      <c r="B14" s="134"/>
      <c r="C14" s="135"/>
      <c r="D14" s="135"/>
      <c r="E14" s="135"/>
      <c r="F14" s="142"/>
      <c r="G14" s="147"/>
    </row>
    <row r="15" spans="1:20" ht="35.25" customHeight="1">
      <c r="A15" s="132">
        <v>11</v>
      </c>
      <c r="B15" s="134"/>
      <c r="C15" s="135"/>
      <c r="D15" s="135"/>
      <c r="E15" s="135"/>
      <c r="F15" s="142"/>
      <c r="G15" s="147"/>
    </row>
    <row r="16" spans="1:20" ht="35.25" customHeight="1">
      <c r="A16" s="132">
        <v>12</v>
      </c>
      <c r="B16" s="134"/>
      <c r="C16" s="135"/>
      <c r="D16" s="135"/>
      <c r="E16" s="135"/>
      <c r="F16" s="142"/>
      <c r="G16" s="147"/>
    </row>
    <row r="17" spans="1:7" ht="35.25" customHeight="1">
      <c r="A17" s="132">
        <v>13</v>
      </c>
      <c r="B17" s="134"/>
      <c r="C17" s="135"/>
      <c r="D17" s="135"/>
      <c r="E17" s="135"/>
      <c r="F17" s="142"/>
      <c r="G17" s="147"/>
    </row>
    <row r="18" spans="1:7" ht="35.25" customHeight="1">
      <c r="A18" s="132">
        <v>14</v>
      </c>
      <c r="B18" s="134"/>
      <c r="C18" s="135"/>
      <c r="D18" s="135"/>
      <c r="E18" s="135"/>
      <c r="F18" s="142"/>
      <c r="G18" s="147"/>
    </row>
    <row r="19" spans="1:7" ht="35.25" customHeight="1">
      <c r="A19" s="132">
        <v>15</v>
      </c>
      <c r="B19" s="134"/>
      <c r="C19" s="135"/>
      <c r="D19" s="135"/>
      <c r="E19" s="135"/>
      <c r="F19" s="142"/>
      <c r="G19" s="147"/>
    </row>
    <row r="20" spans="1:7" ht="35.25" customHeight="1">
      <c r="A20" s="132">
        <v>16</v>
      </c>
      <c r="B20" s="134"/>
      <c r="C20" s="135"/>
      <c r="D20" s="135"/>
      <c r="E20" s="135"/>
      <c r="F20" s="142"/>
      <c r="G20" s="147"/>
    </row>
    <row r="21" spans="1:7" ht="35.25" customHeight="1">
      <c r="A21" s="132">
        <v>17</v>
      </c>
      <c r="B21" s="134"/>
      <c r="C21" s="135"/>
      <c r="D21" s="135"/>
      <c r="E21" s="135"/>
      <c r="F21" s="142"/>
      <c r="G21" s="147"/>
    </row>
    <row r="22" spans="1:7" ht="35.25" customHeight="1">
      <c r="A22" s="132">
        <v>18</v>
      </c>
      <c r="B22" s="134"/>
      <c r="C22" s="135"/>
      <c r="D22" s="135"/>
      <c r="E22" s="135"/>
      <c r="F22" s="142"/>
      <c r="G22" s="147"/>
    </row>
    <row r="23" spans="1:7" ht="35.25" customHeight="1">
      <c r="A23" s="132">
        <v>19</v>
      </c>
      <c r="B23" s="134"/>
      <c r="C23" s="135"/>
      <c r="D23" s="135"/>
      <c r="E23" s="135"/>
      <c r="F23" s="142"/>
      <c r="G23" s="147"/>
    </row>
    <row r="24" spans="1:7" ht="35.25" customHeight="1" thickBot="1">
      <c r="A24" s="133">
        <v>20</v>
      </c>
      <c r="B24" s="136"/>
      <c r="C24" s="137"/>
      <c r="D24" s="137"/>
      <c r="E24" s="137"/>
      <c r="F24" s="143"/>
      <c r="G24" s="148"/>
    </row>
    <row r="25" spans="1:7" ht="41.25" customHeight="1">
      <c r="A25" s="149">
        <v>21</v>
      </c>
      <c r="B25" s="145"/>
      <c r="C25" s="146"/>
      <c r="D25" s="146"/>
      <c r="E25" s="146"/>
      <c r="F25" s="150"/>
      <c r="G25" s="151"/>
    </row>
    <row r="26" spans="1:7" ht="41.25" customHeight="1">
      <c r="A26" s="132">
        <v>22</v>
      </c>
      <c r="B26" s="134"/>
      <c r="C26" s="135"/>
      <c r="D26" s="135"/>
      <c r="E26" s="135"/>
      <c r="F26" s="142"/>
      <c r="G26" s="147"/>
    </row>
    <row r="27" spans="1:7" ht="41.25" customHeight="1">
      <c r="A27" s="132">
        <v>23</v>
      </c>
      <c r="B27" s="134"/>
      <c r="C27" s="135"/>
      <c r="D27" s="135"/>
      <c r="E27" s="135"/>
      <c r="F27" s="142"/>
      <c r="G27" s="147"/>
    </row>
    <row r="28" spans="1:7" ht="41.25" customHeight="1">
      <c r="A28" s="132">
        <v>24</v>
      </c>
      <c r="B28" s="134"/>
      <c r="C28" s="135"/>
      <c r="D28" s="135"/>
      <c r="E28" s="135"/>
      <c r="F28" s="142"/>
      <c r="G28" s="147"/>
    </row>
    <row r="29" spans="1:7" ht="41.25" customHeight="1">
      <c r="A29" s="132">
        <v>25</v>
      </c>
      <c r="B29" s="134"/>
      <c r="C29" s="135"/>
      <c r="D29" s="135"/>
      <c r="E29" s="135"/>
      <c r="F29" s="142"/>
      <c r="G29" s="147"/>
    </row>
    <row r="30" spans="1:7" ht="41.25" customHeight="1">
      <c r="A30" s="132">
        <v>26</v>
      </c>
      <c r="B30" s="134"/>
      <c r="C30" s="135"/>
      <c r="D30" s="135"/>
      <c r="E30" s="135"/>
      <c r="F30" s="142"/>
      <c r="G30" s="147"/>
    </row>
    <row r="31" spans="1:7" ht="41.25" customHeight="1">
      <c r="A31" s="132">
        <v>27</v>
      </c>
      <c r="B31" s="134"/>
      <c r="C31" s="135"/>
      <c r="D31" s="135"/>
      <c r="E31" s="135"/>
      <c r="F31" s="142"/>
      <c r="G31" s="147"/>
    </row>
    <row r="32" spans="1:7" ht="41.25" customHeight="1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/>
    <row r="106" spans="1:7" ht="35.25" customHeight="1"/>
  </sheetData>
  <mergeCells count="3">
    <mergeCell ref="A2:B2"/>
    <mergeCell ref="F2:G2"/>
    <mergeCell ref="M2:T2"/>
  </mergeCells>
  <phoneticPr fontId="2"/>
  <dataValidations count="2">
    <dataValidation type="list" allowBlank="1" showInputMessage="1" showErrorMessage="1" error="選んでください。" promptTitle="警告内容" prompt="プルダウンメニューから選んでください。" sqref="F5:F104">
      <formula1>$O$5:$O$12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E5:E104">
      <formula1>#REF!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06"/>
  <sheetViews>
    <sheetView view="pageBreakPreview" zoomScale="70" zoomScaleNormal="100" zoomScaleSheetLayoutView="70" workbookViewId="0">
      <selection activeCell="S4" sqref="S4:S26"/>
    </sheetView>
  </sheetViews>
  <sheetFormatPr defaultColWidth="9" defaultRowHeight="13.5"/>
  <cols>
    <col min="1" max="1" width="4.625" style="129" customWidth="1"/>
    <col min="2" max="2" width="9.5" style="129" customWidth="1"/>
    <col min="3" max="3" width="14.125" style="129" customWidth="1"/>
    <col min="4" max="4" width="6.75" style="129" customWidth="1"/>
    <col min="5" max="5" width="11" style="129" customWidth="1"/>
    <col min="6" max="6" width="35.75" style="129" customWidth="1"/>
    <col min="7" max="14" width="9" style="129"/>
    <col min="15" max="15" width="11.125" style="129" customWidth="1"/>
    <col min="16" max="16" width="9" style="129"/>
    <col min="17" max="17" width="11.375" style="129" customWidth="1"/>
    <col min="18" max="16384" width="9" style="129"/>
  </cols>
  <sheetData>
    <row r="1" spans="1:20" ht="14.25" thickBot="1">
      <c r="F1" s="141" t="str">
        <f>'勝敗表（星取り表）'!$Z$1</f>
        <v>高円宮杯U-15サッカーリーグ</v>
      </c>
      <c r="G1" s="156">
        <f>試合結果報告シート!$E$1</f>
        <v>2020</v>
      </c>
    </row>
    <row r="2" spans="1:20" ht="20.25" customHeight="1" thickBot="1">
      <c r="A2" s="250" t="s">
        <v>97</v>
      </c>
      <c r="B2" s="250"/>
      <c r="C2" s="138"/>
      <c r="D2" s="139" t="str">
        <f>IF('勝敗表（星取り表）'!$C$1="","",'勝敗表（星取り表）'!$C$1)</f>
        <v/>
      </c>
      <c r="E2" s="140" t="s">
        <v>59</v>
      </c>
      <c r="F2" s="251" t="str">
        <f>'勝敗表（星取り表）'!$AP$1</f>
        <v>鹿児島県Ｕ－１５チェストリーグ</v>
      </c>
      <c r="G2" s="252"/>
      <c r="M2" s="253" t="s">
        <v>101</v>
      </c>
      <c r="N2" s="253"/>
      <c r="O2" s="253"/>
      <c r="P2" s="253"/>
      <c r="Q2" s="253"/>
      <c r="R2" s="253"/>
      <c r="S2" s="253"/>
      <c r="T2" s="253"/>
    </row>
    <row r="3" spans="1:20" ht="12" customHeight="1" thickBot="1">
      <c r="A3" s="128"/>
      <c r="E3" s="130"/>
      <c r="F3" s="131"/>
    </row>
    <row r="4" spans="1:20" ht="35.25" customHeight="1" thickBot="1">
      <c r="A4" s="152" t="s">
        <v>71</v>
      </c>
      <c r="B4" s="153" t="s">
        <v>72</v>
      </c>
      <c r="C4" s="153" t="s">
        <v>73</v>
      </c>
      <c r="D4" s="153" t="s">
        <v>74</v>
      </c>
      <c r="E4" s="153" t="s">
        <v>75</v>
      </c>
      <c r="F4" s="154" t="s">
        <v>80</v>
      </c>
      <c r="G4" s="155" t="s">
        <v>82</v>
      </c>
      <c r="O4" s="144" t="s">
        <v>83</v>
      </c>
      <c r="Q4" s="144" t="s">
        <v>89</v>
      </c>
    </row>
    <row r="5" spans="1:20" ht="35.25" customHeight="1">
      <c r="A5" s="149">
        <v>1</v>
      </c>
      <c r="B5" s="145"/>
      <c r="C5" s="146"/>
      <c r="D5" s="146"/>
      <c r="E5" s="146"/>
      <c r="F5" s="150"/>
      <c r="G5" s="151"/>
      <c r="O5" s="144" t="s">
        <v>77</v>
      </c>
      <c r="Q5" s="144" t="s">
        <v>90</v>
      </c>
    </row>
    <row r="6" spans="1:20" ht="35.25" customHeight="1">
      <c r="A6" s="132">
        <v>2</v>
      </c>
      <c r="B6" s="134"/>
      <c r="C6" s="135"/>
      <c r="D6" s="135"/>
      <c r="E6" s="135"/>
      <c r="F6" s="142"/>
      <c r="G6" s="147"/>
      <c r="O6" s="144" t="s">
        <v>84</v>
      </c>
      <c r="Q6" s="144" t="s">
        <v>91</v>
      </c>
    </row>
    <row r="7" spans="1:20" ht="35.25" customHeight="1">
      <c r="A7" s="132">
        <v>3</v>
      </c>
      <c r="B7" s="134"/>
      <c r="C7" s="135"/>
      <c r="D7" s="135"/>
      <c r="E7" s="135"/>
      <c r="F7" s="142"/>
      <c r="G7" s="147"/>
      <c r="O7" s="144" t="s">
        <v>79</v>
      </c>
      <c r="Q7" s="144" t="s">
        <v>92</v>
      </c>
    </row>
    <row r="8" spans="1:20" ht="35.25" customHeight="1">
      <c r="A8" s="132">
        <v>4</v>
      </c>
      <c r="B8" s="134"/>
      <c r="C8" s="135"/>
      <c r="D8" s="135"/>
      <c r="E8" s="135"/>
      <c r="F8" s="142"/>
      <c r="G8" s="147"/>
      <c r="O8" s="144" t="s">
        <v>85</v>
      </c>
      <c r="Q8" s="144" t="s">
        <v>93</v>
      </c>
    </row>
    <row r="9" spans="1:20" ht="35.25" customHeight="1">
      <c r="A9" s="132">
        <v>5</v>
      </c>
      <c r="B9" s="134"/>
      <c r="C9" s="135"/>
      <c r="D9" s="135"/>
      <c r="E9" s="135"/>
      <c r="F9" s="142"/>
      <c r="G9" s="147"/>
      <c r="O9" s="144" t="s">
        <v>78</v>
      </c>
      <c r="Q9" s="144" t="s">
        <v>94</v>
      </c>
    </row>
    <row r="10" spans="1:20" ht="35.25" customHeight="1">
      <c r="A10" s="132">
        <v>6</v>
      </c>
      <c r="B10" s="134"/>
      <c r="C10" s="135"/>
      <c r="D10" s="135"/>
      <c r="E10" s="135"/>
      <c r="F10" s="142"/>
      <c r="G10" s="147"/>
      <c r="O10" s="144" t="s">
        <v>86</v>
      </c>
      <c r="Q10" s="144" t="s">
        <v>95</v>
      </c>
    </row>
    <row r="11" spans="1:20" ht="35.25" customHeight="1">
      <c r="A11" s="132">
        <v>7</v>
      </c>
      <c r="B11" s="134"/>
      <c r="C11" s="135"/>
      <c r="D11" s="135"/>
      <c r="E11" s="135"/>
      <c r="F11" s="142"/>
      <c r="G11" s="147"/>
      <c r="O11" s="144" t="s">
        <v>87</v>
      </c>
      <c r="Q11" s="144" t="s">
        <v>96</v>
      </c>
    </row>
    <row r="12" spans="1:20" ht="35.25" customHeight="1">
      <c r="A12" s="132">
        <v>8</v>
      </c>
      <c r="B12" s="134"/>
      <c r="C12" s="135"/>
      <c r="D12" s="135"/>
      <c r="E12" s="135"/>
      <c r="F12" s="142"/>
      <c r="G12" s="147"/>
      <c r="O12" s="144" t="s">
        <v>88</v>
      </c>
    </row>
    <row r="13" spans="1:20" ht="35.25" customHeight="1">
      <c r="A13" s="132">
        <v>9</v>
      </c>
      <c r="B13" s="134"/>
      <c r="C13" s="135"/>
      <c r="D13" s="135"/>
      <c r="E13" s="135"/>
      <c r="F13" s="142"/>
      <c r="G13" s="147"/>
    </row>
    <row r="14" spans="1:20" ht="35.25" customHeight="1">
      <c r="A14" s="132">
        <v>10</v>
      </c>
      <c r="B14" s="134"/>
      <c r="C14" s="135"/>
      <c r="D14" s="135"/>
      <c r="E14" s="135"/>
      <c r="F14" s="142"/>
      <c r="G14" s="147"/>
    </row>
    <row r="15" spans="1:20" ht="35.25" customHeight="1">
      <c r="A15" s="132">
        <v>11</v>
      </c>
      <c r="B15" s="134"/>
      <c r="C15" s="135"/>
      <c r="D15" s="135"/>
      <c r="E15" s="135"/>
      <c r="F15" s="142"/>
      <c r="G15" s="147"/>
    </row>
    <row r="16" spans="1:20" ht="35.25" customHeight="1">
      <c r="A16" s="132">
        <v>12</v>
      </c>
      <c r="B16" s="134"/>
      <c r="C16" s="135"/>
      <c r="D16" s="135"/>
      <c r="E16" s="135"/>
      <c r="F16" s="142"/>
      <c r="G16" s="147"/>
    </row>
    <row r="17" spans="1:7" ht="35.25" customHeight="1">
      <c r="A17" s="132">
        <v>13</v>
      </c>
      <c r="B17" s="134"/>
      <c r="C17" s="135"/>
      <c r="D17" s="135"/>
      <c r="E17" s="135"/>
      <c r="F17" s="142"/>
      <c r="G17" s="147"/>
    </row>
    <row r="18" spans="1:7" ht="35.25" customHeight="1">
      <c r="A18" s="132">
        <v>14</v>
      </c>
      <c r="B18" s="134"/>
      <c r="C18" s="135"/>
      <c r="D18" s="135"/>
      <c r="E18" s="135"/>
      <c r="F18" s="142"/>
      <c r="G18" s="147"/>
    </row>
    <row r="19" spans="1:7" ht="35.25" customHeight="1">
      <c r="A19" s="132">
        <v>15</v>
      </c>
      <c r="B19" s="134"/>
      <c r="C19" s="135"/>
      <c r="D19" s="135"/>
      <c r="E19" s="135"/>
      <c r="F19" s="142"/>
      <c r="G19" s="147"/>
    </row>
    <row r="20" spans="1:7" ht="35.25" customHeight="1">
      <c r="A20" s="132">
        <v>16</v>
      </c>
      <c r="B20" s="134"/>
      <c r="C20" s="135"/>
      <c r="D20" s="135"/>
      <c r="E20" s="135"/>
      <c r="F20" s="142"/>
      <c r="G20" s="147"/>
    </row>
    <row r="21" spans="1:7" ht="35.25" customHeight="1">
      <c r="A21" s="132">
        <v>17</v>
      </c>
      <c r="B21" s="134"/>
      <c r="C21" s="135"/>
      <c r="D21" s="135"/>
      <c r="E21" s="135"/>
      <c r="F21" s="142"/>
      <c r="G21" s="147"/>
    </row>
    <row r="22" spans="1:7" ht="35.25" customHeight="1">
      <c r="A22" s="132">
        <v>18</v>
      </c>
      <c r="B22" s="134"/>
      <c r="C22" s="135"/>
      <c r="D22" s="135"/>
      <c r="E22" s="135"/>
      <c r="F22" s="142"/>
      <c r="G22" s="147"/>
    </row>
    <row r="23" spans="1:7" ht="35.25" customHeight="1">
      <c r="A23" s="132">
        <v>19</v>
      </c>
      <c r="B23" s="134"/>
      <c r="C23" s="135"/>
      <c r="D23" s="135"/>
      <c r="E23" s="135"/>
      <c r="F23" s="142"/>
      <c r="G23" s="147"/>
    </row>
    <row r="24" spans="1:7" ht="35.25" customHeight="1" thickBot="1">
      <c r="A24" s="133">
        <v>20</v>
      </c>
      <c r="B24" s="136"/>
      <c r="C24" s="137"/>
      <c r="D24" s="137"/>
      <c r="E24" s="137"/>
      <c r="F24" s="143"/>
      <c r="G24" s="148"/>
    </row>
    <row r="25" spans="1:7" ht="41.25" customHeight="1">
      <c r="A25" s="149">
        <v>21</v>
      </c>
      <c r="B25" s="145"/>
      <c r="C25" s="146"/>
      <c r="D25" s="146"/>
      <c r="E25" s="146"/>
      <c r="F25" s="150"/>
      <c r="G25" s="151"/>
    </row>
    <row r="26" spans="1:7" ht="41.25" customHeight="1">
      <c r="A26" s="132">
        <v>22</v>
      </c>
      <c r="B26" s="134"/>
      <c r="C26" s="135"/>
      <c r="D26" s="135"/>
      <c r="E26" s="135"/>
      <c r="F26" s="142"/>
      <c r="G26" s="147"/>
    </row>
    <row r="27" spans="1:7" ht="41.25" customHeight="1">
      <c r="A27" s="132">
        <v>23</v>
      </c>
      <c r="B27" s="134"/>
      <c r="C27" s="135"/>
      <c r="D27" s="135"/>
      <c r="E27" s="135"/>
      <c r="F27" s="142"/>
      <c r="G27" s="147"/>
    </row>
    <row r="28" spans="1:7" ht="41.25" customHeight="1">
      <c r="A28" s="132">
        <v>24</v>
      </c>
      <c r="B28" s="134"/>
      <c r="C28" s="135"/>
      <c r="D28" s="135"/>
      <c r="E28" s="135"/>
      <c r="F28" s="142"/>
      <c r="G28" s="147"/>
    </row>
    <row r="29" spans="1:7" ht="41.25" customHeight="1">
      <c r="A29" s="132">
        <v>25</v>
      </c>
      <c r="B29" s="134"/>
      <c r="C29" s="135"/>
      <c r="D29" s="135"/>
      <c r="E29" s="135"/>
      <c r="F29" s="142"/>
      <c r="G29" s="147"/>
    </row>
    <row r="30" spans="1:7" ht="41.25" customHeight="1">
      <c r="A30" s="132">
        <v>26</v>
      </c>
      <c r="B30" s="134"/>
      <c r="C30" s="135"/>
      <c r="D30" s="135"/>
      <c r="E30" s="135"/>
      <c r="F30" s="142"/>
      <c r="G30" s="147"/>
    </row>
    <row r="31" spans="1:7" ht="41.25" customHeight="1">
      <c r="A31" s="132">
        <v>27</v>
      </c>
      <c r="B31" s="134"/>
      <c r="C31" s="135"/>
      <c r="D31" s="135"/>
      <c r="E31" s="135"/>
      <c r="F31" s="142"/>
      <c r="G31" s="147"/>
    </row>
    <row r="32" spans="1:7" ht="41.25" customHeight="1">
      <c r="A32" s="132">
        <v>28</v>
      </c>
      <c r="B32" s="134"/>
      <c r="C32" s="135"/>
      <c r="D32" s="135"/>
      <c r="E32" s="135"/>
      <c r="F32" s="142"/>
      <c r="G32" s="147"/>
    </row>
    <row r="33" spans="1:7" ht="41.25" customHeight="1">
      <c r="A33" s="132">
        <v>29</v>
      </c>
      <c r="B33" s="134"/>
      <c r="C33" s="135"/>
      <c r="D33" s="135"/>
      <c r="E33" s="135"/>
      <c r="F33" s="142"/>
      <c r="G33" s="147"/>
    </row>
    <row r="34" spans="1:7" ht="41.25" customHeight="1">
      <c r="A34" s="132">
        <v>30</v>
      </c>
      <c r="B34" s="134"/>
      <c r="C34" s="135"/>
      <c r="D34" s="135"/>
      <c r="E34" s="135"/>
      <c r="F34" s="142"/>
      <c r="G34" s="147"/>
    </row>
    <row r="35" spans="1:7" ht="41.25" customHeight="1">
      <c r="A35" s="132">
        <v>31</v>
      </c>
      <c r="B35" s="134"/>
      <c r="C35" s="135"/>
      <c r="D35" s="135"/>
      <c r="E35" s="135"/>
      <c r="F35" s="142"/>
      <c r="G35" s="147"/>
    </row>
    <row r="36" spans="1:7" ht="41.25" customHeight="1">
      <c r="A36" s="132">
        <v>32</v>
      </c>
      <c r="B36" s="134"/>
      <c r="C36" s="135"/>
      <c r="D36" s="135"/>
      <c r="E36" s="135"/>
      <c r="F36" s="142"/>
      <c r="G36" s="147"/>
    </row>
    <row r="37" spans="1:7" ht="41.25" customHeight="1">
      <c r="A37" s="132">
        <v>33</v>
      </c>
      <c r="B37" s="134"/>
      <c r="C37" s="135"/>
      <c r="D37" s="135"/>
      <c r="E37" s="135"/>
      <c r="F37" s="142"/>
      <c r="G37" s="147"/>
    </row>
    <row r="38" spans="1:7" ht="41.25" customHeight="1">
      <c r="A38" s="132">
        <v>34</v>
      </c>
      <c r="B38" s="134"/>
      <c r="C38" s="135"/>
      <c r="D38" s="135"/>
      <c r="E38" s="135"/>
      <c r="F38" s="142"/>
      <c r="G38" s="147"/>
    </row>
    <row r="39" spans="1:7" ht="41.25" customHeight="1">
      <c r="A39" s="132">
        <v>35</v>
      </c>
      <c r="B39" s="134"/>
      <c r="C39" s="135"/>
      <c r="D39" s="135"/>
      <c r="E39" s="135"/>
      <c r="F39" s="142"/>
      <c r="G39" s="147"/>
    </row>
    <row r="40" spans="1:7" ht="41.25" customHeight="1">
      <c r="A40" s="132">
        <v>36</v>
      </c>
      <c r="B40" s="134"/>
      <c r="C40" s="135"/>
      <c r="D40" s="135"/>
      <c r="E40" s="135"/>
      <c r="F40" s="142"/>
      <c r="G40" s="147"/>
    </row>
    <row r="41" spans="1:7" ht="41.25" customHeight="1">
      <c r="A41" s="132">
        <v>37</v>
      </c>
      <c r="B41" s="134"/>
      <c r="C41" s="135"/>
      <c r="D41" s="135"/>
      <c r="E41" s="135"/>
      <c r="F41" s="142"/>
      <c r="G41" s="147"/>
    </row>
    <row r="42" spans="1:7" ht="41.25" customHeight="1">
      <c r="A42" s="132">
        <v>38</v>
      </c>
      <c r="B42" s="134"/>
      <c r="C42" s="135"/>
      <c r="D42" s="135"/>
      <c r="E42" s="135"/>
      <c r="F42" s="142"/>
      <c r="G42" s="147"/>
    </row>
    <row r="43" spans="1:7" ht="41.25" customHeight="1">
      <c r="A43" s="132">
        <v>39</v>
      </c>
      <c r="B43" s="134"/>
      <c r="C43" s="135"/>
      <c r="D43" s="135"/>
      <c r="E43" s="135"/>
      <c r="F43" s="142"/>
      <c r="G43" s="147"/>
    </row>
    <row r="44" spans="1:7" ht="41.25" customHeight="1" thickBot="1">
      <c r="A44" s="133">
        <v>40</v>
      </c>
      <c r="B44" s="136"/>
      <c r="C44" s="137"/>
      <c r="D44" s="137"/>
      <c r="E44" s="137"/>
      <c r="F44" s="143"/>
      <c r="G44" s="148"/>
    </row>
    <row r="45" spans="1:7" ht="41.25" customHeight="1">
      <c r="A45" s="149">
        <v>41</v>
      </c>
      <c r="B45" s="145"/>
      <c r="C45" s="146"/>
      <c r="D45" s="146"/>
      <c r="E45" s="146"/>
      <c r="F45" s="150"/>
      <c r="G45" s="151"/>
    </row>
    <row r="46" spans="1:7" ht="41.25" customHeight="1">
      <c r="A46" s="132">
        <v>42</v>
      </c>
      <c r="B46" s="134"/>
      <c r="C46" s="135"/>
      <c r="D46" s="135"/>
      <c r="E46" s="135"/>
      <c r="F46" s="142"/>
      <c r="G46" s="147"/>
    </row>
    <row r="47" spans="1:7" ht="41.25" customHeight="1">
      <c r="A47" s="132">
        <v>43</v>
      </c>
      <c r="B47" s="134"/>
      <c r="C47" s="135"/>
      <c r="D47" s="135"/>
      <c r="E47" s="135"/>
      <c r="F47" s="142"/>
      <c r="G47" s="147"/>
    </row>
    <row r="48" spans="1:7" ht="41.25" customHeight="1">
      <c r="A48" s="132">
        <v>44</v>
      </c>
      <c r="B48" s="134"/>
      <c r="C48" s="135"/>
      <c r="D48" s="135"/>
      <c r="E48" s="135"/>
      <c r="F48" s="142"/>
      <c r="G48" s="147"/>
    </row>
    <row r="49" spans="1:7" ht="41.25" customHeight="1">
      <c r="A49" s="132">
        <v>45</v>
      </c>
      <c r="B49" s="134"/>
      <c r="C49" s="135"/>
      <c r="D49" s="135"/>
      <c r="E49" s="135"/>
      <c r="F49" s="142"/>
      <c r="G49" s="147"/>
    </row>
    <row r="50" spans="1:7" ht="41.25" customHeight="1">
      <c r="A50" s="132">
        <v>46</v>
      </c>
      <c r="B50" s="134"/>
      <c r="C50" s="135"/>
      <c r="D50" s="135"/>
      <c r="E50" s="135"/>
      <c r="F50" s="142"/>
      <c r="G50" s="147"/>
    </row>
    <row r="51" spans="1:7" ht="41.25" customHeight="1">
      <c r="A51" s="132">
        <v>47</v>
      </c>
      <c r="B51" s="134"/>
      <c r="C51" s="135"/>
      <c r="D51" s="135"/>
      <c r="E51" s="135"/>
      <c r="F51" s="142"/>
      <c r="G51" s="147"/>
    </row>
    <row r="52" spans="1:7" ht="41.25" customHeight="1">
      <c r="A52" s="132">
        <v>48</v>
      </c>
      <c r="B52" s="134"/>
      <c r="C52" s="135"/>
      <c r="D52" s="135"/>
      <c r="E52" s="135"/>
      <c r="F52" s="142"/>
      <c r="G52" s="147"/>
    </row>
    <row r="53" spans="1:7" ht="41.25" customHeight="1">
      <c r="A53" s="132">
        <v>49</v>
      </c>
      <c r="B53" s="134"/>
      <c r="C53" s="135"/>
      <c r="D53" s="135"/>
      <c r="E53" s="135"/>
      <c r="F53" s="142"/>
      <c r="G53" s="147"/>
    </row>
    <row r="54" spans="1:7" ht="41.25" customHeight="1">
      <c r="A54" s="132">
        <v>50</v>
      </c>
      <c r="B54" s="134"/>
      <c r="C54" s="135"/>
      <c r="D54" s="135"/>
      <c r="E54" s="135"/>
      <c r="F54" s="142"/>
      <c r="G54" s="147"/>
    </row>
    <row r="55" spans="1:7" ht="41.25" customHeight="1">
      <c r="A55" s="132">
        <v>51</v>
      </c>
      <c r="B55" s="134"/>
      <c r="C55" s="135"/>
      <c r="D55" s="135"/>
      <c r="E55" s="135"/>
      <c r="F55" s="142"/>
      <c r="G55" s="147"/>
    </row>
    <row r="56" spans="1:7" ht="41.25" customHeight="1">
      <c r="A56" s="132">
        <v>52</v>
      </c>
      <c r="B56" s="134"/>
      <c r="C56" s="135"/>
      <c r="D56" s="135"/>
      <c r="E56" s="135"/>
      <c r="F56" s="142"/>
      <c r="G56" s="147"/>
    </row>
    <row r="57" spans="1:7" ht="41.25" customHeight="1">
      <c r="A57" s="132">
        <v>53</v>
      </c>
      <c r="B57" s="134"/>
      <c r="C57" s="135"/>
      <c r="D57" s="135"/>
      <c r="E57" s="135"/>
      <c r="F57" s="142"/>
      <c r="G57" s="147"/>
    </row>
    <row r="58" spans="1:7" ht="41.25" customHeight="1">
      <c r="A58" s="132">
        <v>54</v>
      </c>
      <c r="B58" s="134"/>
      <c r="C58" s="135"/>
      <c r="D58" s="135"/>
      <c r="E58" s="135"/>
      <c r="F58" s="142"/>
      <c r="G58" s="147"/>
    </row>
    <row r="59" spans="1:7" ht="41.25" customHeight="1">
      <c r="A59" s="132">
        <v>55</v>
      </c>
      <c r="B59" s="134"/>
      <c r="C59" s="135"/>
      <c r="D59" s="135"/>
      <c r="E59" s="135"/>
      <c r="F59" s="142"/>
      <c r="G59" s="147"/>
    </row>
    <row r="60" spans="1:7" ht="41.25" customHeight="1">
      <c r="A60" s="132">
        <v>56</v>
      </c>
      <c r="B60" s="134"/>
      <c r="C60" s="135"/>
      <c r="D60" s="135"/>
      <c r="E60" s="135"/>
      <c r="F60" s="142"/>
      <c r="G60" s="147"/>
    </row>
    <row r="61" spans="1:7" ht="41.25" customHeight="1">
      <c r="A61" s="132">
        <v>57</v>
      </c>
      <c r="B61" s="134"/>
      <c r="C61" s="135"/>
      <c r="D61" s="135"/>
      <c r="E61" s="135"/>
      <c r="F61" s="142"/>
      <c r="G61" s="147"/>
    </row>
    <row r="62" spans="1:7" ht="41.25" customHeight="1">
      <c r="A62" s="132">
        <v>58</v>
      </c>
      <c r="B62" s="134"/>
      <c r="C62" s="135"/>
      <c r="D62" s="135"/>
      <c r="E62" s="135"/>
      <c r="F62" s="142"/>
      <c r="G62" s="147"/>
    </row>
    <row r="63" spans="1:7" ht="41.25" customHeight="1">
      <c r="A63" s="132">
        <v>59</v>
      </c>
      <c r="B63" s="134"/>
      <c r="C63" s="135"/>
      <c r="D63" s="135"/>
      <c r="E63" s="135"/>
      <c r="F63" s="142"/>
      <c r="G63" s="147"/>
    </row>
    <row r="64" spans="1:7" ht="41.25" customHeight="1" thickBot="1">
      <c r="A64" s="133">
        <v>60</v>
      </c>
      <c r="B64" s="136"/>
      <c r="C64" s="137"/>
      <c r="D64" s="137"/>
      <c r="E64" s="137"/>
      <c r="F64" s="143"/>
      <c r="G64" s="148"/>
    </row>
    <row r="65" spans="1:7" ht="41.25" customHeight="1">
      <c r="A65" s="149">
        <v>61</v>
      </c>
      <c r="B65" s="145"/>
      <c r="C65" s="146"/>
      <c r="D65" s="146"/>
      <c r="E65" s="146"/>
      <c r="F65" s="150"/>
      <c r="G65" s="151"/>
    </row>
    <row r="66" spans="1:7" ht="41.25" customHeight="1">
      <c r="A66" s="132">
        <v>62</v>
      </c>
      <c r="B66" s="134"/>
      <c r="C66" s="135"/>
      <c r="D66" s="135"/>
      <c r="E66" s="135"/>
      <c r="F66" s="142"/>
      <c r="G66" s="147"/>
    </row>
    <row r="67" spans="1:7" ht="41.25" customHeight="1">
      <c r="A67" s="132">
        <v>63</v>
      </c>
      <c r="B67" s="134"/>
      <c r="C67" s="135"/>
      <c r="D67" s="135"/>
      <c r="E67" s="135"/>
      <c r="F67" s="142"/>
      <c r="G67" s="147"/>
    </row>
    <row r="68" spans="1:7" ht="41.25" customHeight="1">
      <c r="A68" s="132">
        <v>64</v>
      </c>
      <c r="B68" s="134"/>
      <c r="C68" s="135"/>
      <c r="D68" s="135"/>
      <c r="E68" s="135"/>
      <c r="F68" s="142"/>
      <c r="G68" s="147"/>
    </row>
    <row r="69" spans="1:7" ht="41.25" customHeight="1">
      <c r="A69" s="132">
        <v>65</v>
      </c>
      <c r="B69" s="134"/>
      <c r="C69" s="135"/>
      <c r="D69" s="135"/>
      <c r="E69" s="135"/>
      <c r="F69" s="142"/>
      <c r="G69" s="147"/>
    </row>
    <row r="70" spans="1:7" ht="41.25" customHeight="1">
      <c r="A70" s="132">
        <v>66</v>
      </c>
      <c r="B70" s="134"/>
      <c r="C70" s="135"/>
      <c r="D70" s="135"/>
      <c r="E70" s="135"/>
      <c r="F70" s="142"/>
      <c r="G70" s="147"/>
    </row>
    <row r="71" spans="1:7" ht="41.25" customHeight="1">
      <c r="A71" s="132">
        <v>67</v>
      </c>
      <c r="B71" s="134"/>
      <c r="C71" s="135"/>
      <c r="D71" s="135"/>
      <c r="E71" s="135"/>
      <c r="F71" s="142"/>
      <c r="G71" s="147"/>
    </row>
    <row r="72" spans="1:7" ht="41.25" customHeight="1">
      <c r="A72" s="132">
        <v>68</v>
      </c>
      <c r="B72" s="134"/>
      <c r="C72" s="135"/>
      <c r="D72" s="135"/>
      <c r="E72" s="135"/>
      <c r="F72" s="142"/>
      <c r="G72" s="147"/>
    </row>
    <row r="73" spans="1:7" ht="41.25" customHeight="1">
      <c r="A73" s="132">
        <v>69</v>
      </c>
      <c r="B73" s="134"/>
      <c r="C73" s="135"/>
      <c r="D73" s="135"/>
      <c r="E73" s="135"/>
      <c r="F73" s="142"/>
      <c r="G73" s="147"/>
    </row>
    <row r="74" spans="1:7" ht="41.25" customHeight="1">
      <c r="A74" s="132">
        <v>70</v>
      </c>
      <c r="B74" s="134"/>
      <c r="C74" s="135"/>
      <c r="D74" s="135"/>
      <c r="E74" s="135"/>
      <c r="F74" s="142"/>
      <c r="G74" s="147"/>
    </row>
    <row r="75" spans="1:7" ht="41.25" customHeight="1">
      <c r="A75" s="132">
        <v>71</v>
      </c>
      <c r="B75" s="134"/>
      <c r="C75" s="135"/>
      <c r="D75" s="135"/>
      <c r="E75" s="135"/>
      <c r="F75" s="142"/>
      <c r="G75" s="147"/>
    </row>
    <row r="76" spans="1:7" ht="41.25" customHeight="1">
      <c r="A76" s="132">
        <v>72</v>
      </c>
      <c r="B76" s="134"/>
      <c r="C76" s="135"/>
      <c r="D76" s="135"/>
      <c r="E76" s="135"/>
      <c r="F76" s="142"/>
      <c r="G76" s="147"/>
    </row>
    <row r="77" spans="1:7" ht="41.25" customHeight="1">
      <c r="A77" s="132">
        <v>73</v>
      </c>
      <c r="B77" s="134"/>
      <c r="C77" s="135"/>
      <c r="D77" s="135"/>
      <c r="E77" s="135"/>
      <c r="F77" s="142"/>
      <c r="G77" s="147"/>
    </row>
    <row r="78" spans="1:7" ht="41.25" customHeight="1">
      <c r="A78" s="132">
        <v>74</v>
      </c>
      <c r="B78" s="134"/>
      <c r="C78" s="135"/>
      <c r="D78" s="135"/>
      <c r="E78" s="135"/>
      <c r="F78" s="142"/>
      <c r="G78" s="147"/>
    </row>
    <row r="79" spans="1:7" ht="41.25" customHeight="1">
      <c r="A79" s="132">
        <v>75</v>
      </c>
      <c r="B79" s="134"/>
      <c r="C79" s="135"/>
      <c r="D79" s="135"/>
      <c r="E79" s="135"/>
      <c r="F79" s="142"/>
      <c r="G79" s="147"/>
    </row>
    <row r="80" spans="1:7" ht="41.25" customHeight="1">
      <c r="A80" s="132">
        <v>76</v>
      </c>
      <c r="B80" s="134"/>
      <c r="C80" s="135"/>
      <c r="D80" s="135"/>
      <c r="E80" s="135"/>
      <c r="F80" s="142"/>
      <c r="G80" s="147"/>
    </row>
    <row r="81" spans="1:7" ht="41.25" customHeight="1">
      <c r="A81" s="132">
        <v>77</v>
      </c>
      <c r="B81" s="134"/>
      <c r="C81" s="135"/>
      <c r="D81" s="135"/>
      <c r="E81" s="135"/>
      <c r="F81" s="142"/>
      <c r="G81" s="147"/>
    </row>
    <row r="82" spans="1:7" ht="41.25" customHeight="1">
      <c r="A82" s="132">
        <v>78</v>
      </c>
      <c r="B82" s="134"/>
      <c r="C82" s="135"/>
      <c r="D82" s="135"/>
      <c r="E82" s="135"/>
      <c r="F82" s="142"/>
      <c r="G82" s="147"/>
    </row>
    <row r="83" spans="1:7" ht="41.25" customHeight="1">
      <c r="A83" s="132">
        <v>79</v>
      </c>
      <c r="B83" s="134"/>
      <c r="C83" s="135"/>
      <c r="D83" s="135"/>
      <c r="E83" s="135"/>
      <c r="F83" s="142"/>
      <c r="G83" s="147"/>
    </row>
    <row r="84" spans="1:7" ht="41.25" customHeight="1" thickBot="1">
      <c r="A84" s="133">
        <v>80</v>
      </c>
      <c r="B84" s="136"/>
      <c r="C84" s="137"/>
      <c r="D84" s="137"/>
      <c r="E84" s="137"/>
      <c r="F84" s="143"/>
      <c r="G84" s="148"/>
    </row>
    <row r="85" spans="1:7" ht="41.25" customHeight="1">
      <c r="A85" s="149">
        <v>81</v>
      </c>
      <c r="B85" s="145"/>
      <c r="C85" s="146"/>
      <c r="D85" s="146"/>
      <c r="E85" s="146"/>
      <c r="F85" s="150"/>
      <c r="G85" s="151"/>
    </row>
    <row r="86" spans="1:7" ht="41.25" customHeight="1">
      <c r="A86" s="132">
        <v>82</v>
      </c>
      <c r="B86" s="134"/>
      <c r="C86" s="135"/>
      <c r="D86" s="135"/>
      <c r="E86" s="135"/>
      <c r="F86" s="142"/>
      <c r="G86" s="147"/>
    </row>
    <row r="87" spans="1:7" ht="41.25" customHeight="1">
      <c r="A87" s="132">
        <v>83</v>
      </c>
      <c r="B87" s="134"/>
      <c r="C87" s="135"/>
      <c r="D87" s="135"/>
      <c r="E87" s="135"/>
      <c r="F87" s="142"/>
      <c r="G87" s="147"/>
    </row>
    <row r="88" spans="1:7" ht="41.25" customHeight="1">
      <c r="A88" s="132">
        <v>84</v>
      </c>
      <c r="B88" s="134"/>
      <c r="C88" s="135"/>
      <c r="D88" s="135"/>
      <c r="E88" s="135"/>
      <c r="F88" s="142"/>
      <c r="G88" s="147"/>
    </row>
    <row r="89" spans="1:7" ht="41.25" customHeight="1">
      <c r="A89" s="132">
        <v>85</v>
      </c>
      <c r="B89" s="134"/>
      <c r="C89" s="135"/>
      <c r="D89" s="135"/>
      <c r="E89" s="135"/>
      <c r="F89" s="142"/>
      <c r="G89" s="147"/>
    </row>
    <row r="90" spans="1:7" ht="41.25" customHeight="1">
      <c r="A90" s="132">
        <v>86</v>
      </c>
      <c r="B90" s="134"/>
      <c r="C90" s="135"/>
      <c r="D90" s="135"/>
      <c r="E90" s="135"/>
      <c r="F90" s="142"/>
      <c r="G90" s="147"/>
    </row>
    <row r="91" spans="1:7" ht="41.25" customHeight="1">
      <c r="A91" s="132">
        <v>87</v>
      </c>
      <c r="B91" s="134"/>
      <c r="C91" s="135"/>
      <c r="D91" s="135"/>
      <c r="E91" s="135"/>
      <c r="F91" s="142"/>
      <c r="G91" s="147"/>
    </row>
    <row r="92" spans="1:7" ht="41.25" customHeight="1">
      <c r="A92" s="132">
        <v>88</v>
      </c>
      <c r="B92" s="134"/>
      <c r="C92" s="135"/>
      <c r="D92" s="135"/>
      <c r="E92" s="135"/>
      <c r="F92" s="142"/>
      <c r="G92" s="147"/>
    </row>
    <row r="93" spans="1:7" ht="41.25" customHeight="1">
      <c r="A93" s="132">
        <v>89</v>
      </c>
      <c r="B93" s="134"/>
      <c r="C93" s="135"/>
      <c r="D93" s="135"/>
      <c r="E93" s="135"/>
      <c r="F93" s="142"/>
      <c r="G93" s="147"/>
    </row>
    <row r="94" spans="1:7" ht="41.25" customHeight="1">
      <c r="A94" s="132">
        <v>90</v>
      </c>
      <c r="B94" s="134"/>
      <c r="C94" s="135"/>
      <c r="D94" s="135"/>
      <c r="E94" s="135"/>
      <c r="F94" s="142"/>
      <c r="G94" s="147"/>
    </row>
    <row r="95" spans="1:7" ht="41.25" customHeight="1">
      <c r="A95" s="132">
        <v>91</v>
      </c>
      <c r="B95" s="134"/>
      <c r="C95" s="135"/>
      <c r="D95" s="135"/>
      <c r="E95" s="135"/>
      <c r="F95" s="142"/>
      <c r="G95" s="147"/>
    </row>
    <row r="96" spans="1:7" ht="41.25" customHeight="1">
      <c r="A96" s="132">
        <v>92</v>
      </c>
      <c r="B96" s="134"/>
      <c r="C96" s="135"/>
      <c r="D96" s="135"/>
      <c r="E96" s="135"/>
      <c r="F96" s="142"/>
      <c r="G96" s="147"/>
    </row>
    <row r="97" spans="1:7" ht="41.25" customHeight="1">
      <c r="A97" s="132">
        <v>93</v>
      </c>
      <c r="B97" s="134"/>
      <c r="C97" s="135"/>
      <c r="D97" s="135"/>
      <c r="E97" s="135"/>
      <c r="F97" s="142"/>
      <c r="G97" s="147"/>
    </row>
    <row r="98" spans="1:7" ht="41.25" customHeight="1">
      <c r="A98" s="132">
        <v>94</v>
      </c>
      <c r="B98" s="134"/>
      <c r="C98" s="135"/>
      <c r="D98" s="135"/>
      <c r="E98" s="135"/>
      <c r="F98" s="142"/>
      <c r="G98" s="147"/>
    </row>
    <row r="99" spans="1:7" ht="41.25" customHeight="1">
      <c r="A99" s="132">
        <v>95</v>
      </c>
      <c r="B99" s="134"/>
      <c r="C99" s="135"/>
      <c r="D99" s="135"/>
      <c r="E99" s="135"/>
      <c r="F99" s="142"/>
      <c r="G99" s="147"/>
    </row>
    <row r="100" spans="1:7" ht="41.25" customHeight="1">
      <c r="A100" s="132">
        <v>96</v>
      </c>
      <c r="B100" s="134"/>
      <c r="C100" s="135"/>
      <c r="D100" s="135"/>
      <c r="E100" s="135"/>
      <c r="F100" s="142"/>
      <c r="G100" s="147"/>
    </row>
    <row r="101" spans="1:7" ht="41.25" customHeight="1">
      <c r="A101" s="132">
        <v>97</v>
      </c>
      <c r="B101" s="134"/>
      <c r="C101" s="135"/>
      <c r="D101" s="135"/>
      <c r="E101" s="135"/>
      <c r="F101" s="142"/>
      <c r="G101" s="147"/>
    </row>
    <row r="102" spans="1:7" ht="41.25" customHeight="1">
      <c r="A102" s="132">
        <v>98</v>
      </c>
      <c r="B102" s="134"/>
      <c r="C102" s="135"/>
      <c r="D102" s="135"/>
      <c r="E102" s="135"/>
      <c r="F102" s="142"/>
      <c r="G102" s="147"/>
    </row>
    <row r="103" spans="1:7" ht="41.25" customHeight="1">
      <c r="A103" s="132">
        <v>99</v>
      </c>
      <c r="B103" s="134"/>
      <c r="C103" s="135"/>
      <c r="D103" s="135"/>
      <c r="E103" s="135"/>
      <c r="F103" s="142"/>
      <c r="G103" s="147"/>
    </row>
    <row r="104" spans="1:7" ht="41.25" customHeight="1" thickBot="1">
      <c r="A104" s="133">
        <v>100</v>
      </c>
      <c r="B104" s="136"/>
      <c r="C104" s="137"/>
      <c r="D104" s="137"/>
      <c r="E104" s="137"/>
      <c r="F104" s="143"/>
      <c r="G104" s="148"/>
    </row>
    <row r="105" spans="1:7" ht="35.25" customHeight="1"/>
    <row r="106" spans="1:7" ht="35.25" customHeight="1"/>
  </sheetData>
  <mergeCells count="3">
    <mergeCell ref="A2:B2"/>
    <mergeCell ref="F2:G2"/>
    <mergeCell ref="M2:T2"/>
  </mergeCells>
  <phoneticPr fontId="2"/>
  <dataValidations count="2">
    <dataValidation type="list" allowBlank="1" showInputMessage="1" showErrorMessage="1" error="選んでください。" promptTitle="退場内容" prompt="プルダウンメニューから選んでください。" sqref="F5:F104">
      <formula1>$Q$5:$Q$11</formula1>
    </dataValidation>
    <dataValidation type="list" allowBlank="1" showInputMessage="1" showErrorMessage="1" error="プルダウンリストから選んでください。" promptTitle="チーム名入力" prompt="プルダウンメニューから選んでください。" sqref="E5:E104">
      <formula1>#REF!</formula1>
    </dataValidation>
  </dataValidations>
  <pageMargins left="0.7" right="0.7" top="0.75" bottom="0.75" header="0.3" footer="0.3"/>
  <pageSetup paperSize="9" scale="98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説明文</vt:lpstr>
      <vt:lpstr>勝敗表（星取り表）</vt:lpstr>
      <vt:lpstr>ワーク（１回戦・結果入力シート）</vt:lpstr>
      <vt:lpstr>ワーク（２回戦・結果入力シート）</vt:lpstr>
      <vt:lpstr>試合結果報告シート</vt:lpstr>
      <vt:lpstr>得点者一覧</vt:lpstr>
      <vt:lpstr>警告一覧表</vt:lpstr>
      <vt:lpstr>退場一覧表</vt:lpstr>
      <vt:lpstr>Sheet1</vt:lpstr>
      <vt:lpstr>'ワーク（１回戦・結果入力シート）'!Print_Area</vt:lpstr>
      <vt:lpstr>'ワーク（２回戦・結果入力シート）'!Print_Area</vt:lpstr>
      <vt:lpstr>警告一覧表!Print_Area</vt:lpstr>
      <vt:lpstr>試合結果報告シート!Print_Area</vt:lpstr>
      <vt:lpstr>'勝敗表（星取り表）'!Print_Area</vt:lpstr>
      <vt:lpstr>退場一覧表!Print_Area</vt:lpstr>
      <vt:lpstr>得点者一覧!Print_Area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リーグ戦勝敗表１０チーム対応版</dc:title>
  <dc:subject>鹿児島県U-15チェストリーグ</dc:subject>
  <dc:creator>河野　克純</dc:creator>
  <cp:lastModifiedBy>Mr＆Mrs KUROKI</cp:lastModifiedBy>
  <cp:lastPrinted>2012-10-29T01:30:21Z</cp:lastPrinted>
  <dcterms:created xsi:type="dcterms:W3CDTF">2001-10-15T00:16:49Z</dcterms:created>
  <dcterms:modified xsi:type="dcterms:W3CDTF">2019-11-17T00:46:28Z</dcterms:modified>
</cp:coreProperties>
</file>